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ng_Hop_4_Nhom" sheetId="1" state="visible" r:id="rId1"/>
    <sheet name="Cham_Cong_Hang_Ngay" sheetId="2" state="visible" r:id="rId2"/>
    <sheet name="Luong_Van_Phong" sheetId="3" state="visible" r:id="rId3"/>
    <sheet name="Luong_Cong_Truong" sheetId="4" state="visible" r:id="rId4"/>
    <sheet name="Luong_Lai_May" sheetId="5" state="visible" r:id="rId5"/>
    <sheet name="Luong_LDP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E3A8A"/>
      <sz val="11"/>
    </font>
    <font>
      <name val="Arial"/>
      <b val="1"/>
      <color rgb="001E3A8A"/>
      <sz val="13"/>
    </font>
    <font>
      <name val="Arial"/>
      <b val="1"/>
      <color rgb="00FFFFFF"/>
      <sz val="9"/>
    </font>
    <font>
      <name val="Arial"/>
      <b val="1"/>
      <color rgb="00000000"/>
      <sz val="9"/>
    </font>
    <font>
      <name val="Arial"/>
      <i val="1"/>
      <color rgb="004B5563"/>
      <sz val="10"/>
    </font>
    <font>
      <name val="Arial"/>
      <b val="1"/>
      <color rgb="00FFFFFF"/>
      <sz val="8"/>
    </font>
    <font>
      <name val="Arial"/>
      <b val="1"/>
      <color rgb="00EF4444"/>
      <sz val="8"/>
    </font>
    <font>
      <name val="Arial"/>
      <b val="1"/>
      <color rgb="001E3A8A"/>
      <sz val="10"/>
    </font>
    <font>
      <name val="Arial"/>
      <sz val="9"/>
    </font>
    <font>
      <name val="Arial"/>
      <b val="1"/>
      <color rgb="00B91C1C"/>
      <sz val="9"/>
    </font>
  </fonts>
  <fills count="10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DCFCE7"/>
        <bgColor rgb="00DCFCE7"/>
      </patternFill>
    </fill>
    <fill>
      <patternFill patternType="solid">
        <fgColor rgb="00FEF3C7"/>
        <bgColor rgb="00FEF3C7"/>
      </patternFill>
    </fill>
    <fill>
      <patternFill patternType="solid">
        <fgColor rgb="002563EB"/>
        <bgColor rgb="002563EB"/>
      </patternFill>
    </fill>
    <fill>
      <patternFill patternType="solid">
        <fgColor rgb="00991B1B"/>
      </patternFill>
    </fill>
    <fill>
      <patternFill patternType="solid">
        <fgColor rgb="00F1F5F9"/>
        <bgColor rgb="00F1F5F9"/>
      </patternFill>
    </fill>
    <fill>
      <patternFill patternType="solid">
        <fgColor rgb="00FEE2E2"/>
        <bgColor rgb="00FEE2E2"/>
      </patternFill>
    </fill>
    <fill>
      <patternFill patternType="solid">
        <fgColor rgb="00E2E8F0"/>
        <bgColor rgb="00E2E8F0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3A8A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  <xf numFmtId="3" fontId="4" fillId="3" borderId="1" pivotButton="0" quotePrefix="0" xfId="0"/>
    <xf numFmtId="0" fontId="2" fillId="0" borderId="2" applyAlignment="1" pivotButton="0" quotePrefix="0" xfId="0">
      <alignment horizontal="right" vertical="center"/>
    </xf>
    <xf numFmtId="0" fontId="0" fillId="0" borderId="2" pivotButton="0" quotePrefix="0" xfId="0"/>
    <xf numFmtId="0" fontId="4" fillId="0" borderId="2" applyAlignment="1" pivotButton="0" quotePrefix="0" xfId="0">
      <alignment horizontal="center"/>
    </xf>
    <xf numFmtId="3" fontId="2" fillId="4" borderId="2" pivotButton="0" quotePrefix="0" xfId="0"/>
    <xf numFmtId="0" fontId="5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8" fillId="7" borderId="1" pivotButton="0" quotePrefix="0" xfId="0"/>
    <xf numFmtId="0" fontId="9" fillId="0" borderId="1" applyAlignment="1" pivotButton="0" quotePrefix="0" xfId="0">
      <alignment horizontal="center"/>
    </xf>
    <xf numFmtId="0" fontId="9" fillId="0" borderId="1" pivotButton="0" quotePrefix="0" xfId="0"/>
    <xf numFmtId="0" fontId="9" fillId="0" borderId="1" applyAlignment="1" pivotButton="0" quotePrefix="0" xfId="0">
      <alignment horizontal="center" vertical="center"/>
    </xf>
    <xf numFmtId="0" fontId="9" fillId="8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  <xf numFmtId="0" fontId="10" fillId="4" borderId="1" applyAlignment="1" pivotButton="0" quotePrefix="0" xfId="0">
      <alignment horizontal="center"/>
    </xf>
    <xf numFmtId="0" fontId="2" fillId="0" borderId="0" pivotButton="0" quotePrefix="0" xfId="0"/>
    <xf numFmtId="0" fontId="5" fillId="0" borderId="0" pivotButton="0" quotePrefix="0" xfId="0"/>
    <xf numFmtId="3" fontId="9" fillId="0" borderId="1" pivotButton="0" quotePrefix="0" xfId="0"/>
    <xf numFmtId="3" fontId="4" fillId="0" borderId="1" pivotButton="0" quotePrefix="0" xfId="0"/>
    <xf numFmtId="0" fontId="4" fillId="9" borderId="1" applyAlignment="1" pivotButton="0" quotePrefix="0" xfId="0">
      <alignment horizontal="right" vertical="center"/>
    </xf>
    <xf numFmtId="3" fontId="4" fillId="9" borderId="1" pivotButton="0" quotePrefix="0" xfId="0"/>
    <xf numFmtId="0" fontId="2" fillId="4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32" customWidth="1" min="3" max="3"/>
    <col width="14" customWidth="1" min="4" max="4"/>
    <col width="24" customWidth="1" min="5" max="5"/>
    <col width="18" customWidth="1" min="6" max="6"/>
    <col width="18" customWidth="1" min="7" max="7"/>
    <col width="24" customWidth="1" min="8" max="8"/>
  </cols>
  <sheetData>
    <row r="1">
      <c r="A1" s="1" t="inlineStr">
        <is>
          <t>CÔNG TY CỔ PHẦN XÂY DỰNG HẠ TẦNG FECON</t>
        </is>
      </c>
    </row>
    <row r="3">
      <c r="A3" s="2" t="inlineStr">
        <is>
          <t>BẢNG TỔNG HỢP QUỸ LƯƠNG 4 NHÓM THÁNG 08/2026</t>
        </is>
      </c>
    </row>
    <row r="5">
      <c r="A5" s="3" t="inlineStr">
        <is>
          <t>STT</t>
        </is>
      </c>
      <c r="B5" s="3" t="inlineStr">
        <is>
          <t>Mã Nhóm</t>
        </is>
      </c>
      <c r="C5" s="3" t="inlineStr">
        <is>
          <t>Tên Nhóm Lương</t>
        </is>
      </c>
      <c r="D5" s="3" t="inlineStr">
        <is>
          <t>Số Nhân Sự</t>
        </is>
      </c>
      <c r="E5" s="3" t="inlineStr">
        <is>
          <t>Tổng Thu Nhập (Gross)</t>
        </is>
      </c>
      <c r="F5" s="3" t="inlineStr">
        <is>
          <t>BHXH (10.5%)</t>
        </is>
      </c>
      <c r="G5" s="3" t="inlineStr">
        <is>
          <t>Thuế TNCN</t>
        </is>
      </c>
      <c r="H5" s="3" t="inlineStr">
        <is>
          <t>THỰC LĨNH</t>
        </is>
      </c>
    </row>
    <row r="6">
      <c r="A6" s="4" t="n">
        <v>1</v>
      </c>
      <c r="B6" s="4" t="inlineStr">
        <is>
          <t>VP</t>
        </is>
      </c>
      <c r="C6" s="5" t="inlineStr">
        <is>
          <t>KHỐI VĂN PHÒNG (VP)</t>
        </is>
      </c>
      <c r="D6" s="4" t="n">
        <v>54</v>
      </c>
      <c r="E6" s="6" t="n">
        <v>994273079</v>
      </c>
      <c r="F6" s="6" t="n">
        <v>44928450</v>
      </c>
      <c r="G6" s="6" t="n">
        <v>2807793</v>
      </c>
      <c r="H6" s="7" t="n">
        <v>947108736</v>
      </c>
    </row>
    <row r="7">
      <c r="A7" s="4" t="n">
        <v>2</v>
      </c>
      <c r="B7" s="4" t="inlineStr">
        <is>
          <t>CT</t>
        </is>
      </c>
      <c r="C7" s="5" t="inlineStr">
        <is>
          <t>KHỐI CÔNG TRƯỜNG (CT)</t>
        </is>
      </c>
      <c r="D7" s="4" t="n">
        <v>91</v>
      </c>
      <c r="E7" s="6" t="n">
        <v>1711651296.666667</v>
      </c>
      <c r="F7" s="6" t="n">
        <v>65971500</v>
      </c>
      <c r="G7" s="6" t="n">
        <v>4736953</v>
      </c>
      <c r="H7" s="7" t="n">
        <v>1638902844</v>
      </c>
    </row>
    <row r="8">
      <c r="A8" s="4" t="n">
        <v>3</v>
      </c>
      <c r="B8" s="4" t="inlineStr">
        <is>
          <t>LM</t>
        </is>
      </c>
      <c r="C8" s="5" t="inlineStr">
        <is>
          <t>KHỐI LÁI MÁY (LM)</t>
        </is>
      </c>
      <c r="D8" s="4" t="n">
        <v>28</v>
      </c>
      <c r="E8" s="6" t="n">
        <v>551824999</v>
      </c>
      <c r="F8" s="6" t="n">
        <v>18649050</v>
      </c>
      <c r="G8" s="6" t="n">
        <v>3027064</v>
      </c>
      <c r="H8" s="7" t="n">
        <v>529968885</v>
      </c>
    </row>
    <row r="9">
      <c r="A9" s="4" t="n">
        <v>4</v>
      </c>
      <c r="B9" s="4" t="inlineStr">
        <is>
          <t>LDPT</t>
        </is>
      </c>
      <c r="C9" s="5" t="inlineStr">
        <is>
          <t>KHỐI LAO ĐỘNG PHỔ THÔNG (LDPT)</t>
        </is>
      </c>
      <c r="D9" s="4" t="n">
        <v>31</v>
      </c>
      <c r="E9" s="6" t="n">
        <v>498478460</v>
      </c>
      <c r="F9" s="6" t="n">
        <v>17942400</v>
      </c>
      <c r="G9" s="6" t="n">
        <v>2280545</v>
      </c>
      <c r="H9" s="7" t="n">
        <v>477985515</v>
      </c>
    </row>
    <row r="10">
      <c r="A10" s="8" t="inlineStr">
        <is>
          <t>TỔNG CỘNG TOÀN DOANH NGHIỆP:</t>
        </is>
      </c>
      <c r="B10" s="9" t="n"/>
      <c r="C10" s="9" t="n"/>
      <c r="D10" s="10">
        <f>SUM(D6:D9)</f>
        <v/>
      </c>
      <c r="E10" s="11">
        <f>SUM(E6:E9)</f>
        <v/>
      </c>
      <c r="F10" s="11">
        <f>SUM(F6:F9)</f>
        <v/>
      </c>
      <c r="G10" s="11">
        <f>SUM(G6:G9)</f>
        <v/>
      </c>
      <c r="H10" s="11">
        <f>SUM(H6:H9)</f>
        <v/>
      </c>
    </row>
  </sheetData>
  <mergeCells count="2">
    <mergeCell ref="A10:C10"/>
    <mergeCell ref="A3:H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215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22" customWidth="1" min="3" max="3"/>
    <col width="10" customWidth="1" min="4" max="4"/>
    <col width="24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  <col width="4.2" customWidth="1" min="35" max="35"/>
    <col width="4.2" customWidth="1" min="36" max="36"/>
    <col width="14" customWidth="1" min="37" max="37"/>
    <col width="14" customWidth="1" min="38" max="38"/>
    <col width="14" customWidth="1" min="39" max="39"/>
    <col width="15" customWidth="1" min="40" max="40"/>
    <col width="12" customWidth="1" min="41" max="41"/>
    <col width="12" customWidth="1" min="42" max="42"/>
    <col width="14" customWidth="1" min="43" max="43"/>
    <col width="12" customWidth="1" min="44" max="44"/>
    <col width="14" customWidth="1" min="45" max="45"/>
  </cols>
  <sheetData>
    <row r="1">
      <c r="A1" s="1" t="inlineStr">
        <is>
          <t>CÔNG TY CỔ PHẦN XÂY DỰNG HẠ TẦNG FECON</t>
        </is>
      </c>
    </row>
    <row r="3">
      <c r="A3" s="2" t="inlineStr">
        <is>
          <t>BẢNG CHẤM CÔNG VÀ THEO DÕI GIỜ MÁY HÀNG NGÀY THÁNG 08/2026</t>
        </is>
      </c>
    </row>
    <row r="4">
      <c r="A4" s="12" t="inlineStr">
        <is>
          <t>(Dữ liệu chấm công hàng ngày được link trực tiếp vào Bảng Tính Lương. Khi sửa ngày công hoặc giờ máy, tiền lương tự động nhảy số theo)</t>
        </is>
      </c>
    </row>
    <row r="6">
      <c r="A6" s="13" t="inlineStr">
        <is>
          <t>STT</t>
        </is>
      </c>
      <c r="B6" s="13" t="inlineStr">
        <is>
          <t>Mã NV</t>
        </is>
      </c>
      <c r="C6" s="13" t="inlineStr">
        <is>
          <t>Họ và Tên</t>
        </is>
      </c>
      <c r="D6" s="13" t="inlineStr">
        <is>
          <t>Khối</t>
        </is>
      </c>
      <c r="E6" s="13" t="inlineStr">
        <is>
          <t>Chức vụ / Thiết bị</t>
        </is>
      </c>
      <c r="F6" s="3" t="n">
        <v>1</v>
      </c>
      <c r="G6" s="3" t="n">
        <v>2</v>
      </c>
      <c r="H6" s="3" t="n">
        <v>3</v>
      </c>
      <c r="I6" s="3" t="n">
        <v>4</v>
      </c>
      <c r="J6" s="3" t="n">
        <v>5</v>
      </c>
      <c r="K6" s="3" t="n">
        <v>6</v>
      </c>
      <c r="L6" s="3" t="n">
        <v>7</v>
      </c>
      <c r="M6" s="3" t="n">
        <v>8</v>
      </c>
      <c r="N6" s="3" t="n">
        <v>9</v>
      </c>
      <c r="O6" s="3" t="n">
        <v>10</v>
      </c>
      <c r="P6" s="3" t="n">
        <v>11</v>
      </c>
      <c r="Q6" s="3" t="n">
        <v>12</v>
      </c>
      <c r="R6" s="3" t="n">
        <v>13</v>
      </c>
      <c r="S6" s="3" t="n">
        <v>14</v>
      </c>
      <c r="T6" s="3" t="n">
        <v>15</v>
      </c>
      <c r="U6" s="3" t="n">
        <v>16</v>
      </c>
      <c r="V6" s="3" t="n">
        <v>17</v>
      </c>
      <c r="W6" s="3" t="n">
        <v>18</v>
      </c>
      <c r="X6" s="3" t="n">
        <v>19</v>
      </c>
      <c r="Y6" s="3" t="n">
        <v>20</v>
      </c>
      <c r="Z6" s="3" t="n">
        <v>21</v>
      </c>
      <c r="AA6" s="3" t="n">
        <v>22</v>
      </c>
      <c r="AB6" s="3" t="n">
        <v>23</v>
      </c>
      <c r="AC6" s="3" t="n">
        <v>24</v>
      </c>
      <c r="AD6" s="3" t="n">
        <v>25</v>
      </c>
      <c r="AE6" s="3" t="n">
        <v>26</v>
      </c>
      <c r="AF6" s="3" t="n">
        <v>27</v>
      </c>
      <c r="AG6" s="3" t="n">
        <v>28</v>
      </c>
      <c r="AH6" s="3" t="n">
        <v>29</v>
      </c>
      <c r="AI6" s="3" t="n">
        <v>30</v>
      </c>
      <c r="AJ6" s="3" t="n">
        <v>31</v>
      </c>
      <c r="AK6" s="13" t="inlineStr">
        <is>
          <t>Tổng Ngày Công</t>
        </is>
      </c>
      <c r="AL6" s="13" t="inlineStr">
        <is>
          <t>Tổng Giờ Máy</t>
        </is>
      </c>
      <c r="AM6" s="13" t="inlineStr">
        <is>
          <t>Giờ Chuẩn (&lt;=208h)</t>
        </is>
      </c>
      <c r="AN6" s="13" t="inlineStr">
        <is>
          <t>Giờ Vượt (OT &gt;208h)</t>
        </is>
      </c>
      <c r="AO6" s="13" t="inlineStr">
        <is>
          <t>Công Chủ Nhật</t>
        </is>
      </c>
      <c r="AP6" s="13" t="inlineStr">
        <is>
          <t>Công Ăn Ca</t>
        </is>
      </c>
      <c r="AQ6" s="13" t="inlineStr">
        <is>
          <t>Giờ OT Quy Đổi</t>
        </is>
      </c>
      <c r="AR6" s="13" t="inlineStr">
        <is>
          <t>Nghỉ Phép (P)</t>
        </is>
      </c>
      <c r="AS6" s="13" t="inlineStr">
        <is>
          <t>Ký Nhận</t>
        </is>
      </c>
    </row>
    <row r="7">
      <c r="A7" s="5" t="n"/>
      <c r="B7" s="5" t="n"/>
      <c r="C7" s="5" t="n"/>
      <c r="D7" s="5" t="n"/>
      <c r="E7" s="5" t="n"/>
      <c r="F7" s="14" t="inlineStr">
        <is>
          <t>T7</t>
        </is>
      </c>
      <c r="G7" s="15" t="inlineStr">
        <is>
          <t>CN</t>
        </is>
      </c>
      <c r="H7" s="14" t="inlineStr">
        <is>
          <t>T2</t>
        </is>
      </c>
      <c r="I7" s="14" t="inlineStr">
        <is>
          <t>T3</t>
        </is>
      </c>
      <c r="J7" s="14" t="inlineStr">
        <is>
          <t>T4</t>
        </is>
      </c>
      <c r="K7" s="14" t="inlineStr">
        <is>
          <t>T5</t>
        </is>
      </c>
      <c r="L7" s="14" t="inlineStr">
        <is>
          <t>T6</t>
        </is>
      </c>
      <c r="M7" s="14" t="inlineStr">
        <is>
          <t>T7</t>
        </is>
      </c>
      <c r="N7" s="15" t="inlineStr">
        <is>
          <t>CN</t>
        </is>
      </c>
      <c r="O7" s="14" t="inlineStr">
        <is>
          <t>T2</t>
        </is>
      </c>
      <c r="P7" s="14" t="inlineStr">
        <is>
          <t>T3</t>
        </is>
      </c>
      <c r="Q7" s="14" t="inlineStr">
        <is>
          <t>T4</t>
        </is>
      </c>
      <c r="R7" s="14" t="inlineStr">
        <is>
          <t>T5</t>
        </is>
      </c>
      <c r="S7" s="14" t="inlineStr">
        <is>
          <t>T6</t>
        </is>
      </c>
      <c r="T7" s="14" t="inlineStr">
        <is>
          <t>T7</t>
        </is>
      </c>
      <c r="U7" s="15" t="inlineStr">
        <is>
          <t>CN</t>
        </is>
      </c>
      <c r="V7" s="14" t="inlineStr">
        <is>
          <t>T2</t>
        </is>
      </c>
      <c r="W7" s="14" t="inlineStr">
        <is>
          <t>T3</t>
        </is>
      </c>
      <c r="X7" s="14" t="inlineStr">
        <is>
          <t>T4</t>
        </is>
      </c>
      <c r="Y7" s="14" t="inlineStr">
        <is>
          <t>T5</t>
        </is>
      </c>
      <c r="Z7" s="14" t="inlineStr">
        <is>
          <t>T6</t>
        </is>
      </c>
      <c r="AA7" s="14" t="inlineStr">
        <is>
          <t>T7</t>
        </is>
      </c>
      <c r="AB7" s="15" t="inlineStr">
        <is>
          <t>CN</t>
        </is>
      </c>
      <c r="AC7" s="14" t="inlineStr">
        <is>
          <t>T2</t>
        </is>
      </c>
      <c r="AD7" s="14" t="inlineStr">
        <is>
          <t>T3</t>
        </is>
      </c>
      <c r="AE7" s="14" t="inlineStr">
        <is>
          <t>T4</t>
        </is>
      </c>
      <c r="AF7" s="14" t="inlineStr">
        <is>
          <t>T5</t>
        </is>
      </c>
      <c r="AG7" s="14" t="inlineStr">
        <is>
          <t>T6</t>
        </is>
      </c>
      <c r="AH7" s="14" t="inlineStr">
        <is>
          <t>T7</t>
        </is>
      </c>
      <c r="AI7" s="15" t="inlineStr">
        <is>
          <t>CN</t>
        </is>
      </c>
      <c r="AJ7" s="14" t="inlineStr">
        <is>
          <t>T2</t>
        </is>
      </c>
      <c r="AK7" s="5" t="n"/>
      <c r="AL7" s="5" t="n"/>
      <c r="AM7" s="5" t="n"/>
      <c r="AN7" s="5" t="n"/>
      <c r="AO7" s="5" t="n"/>
      <c r="AP7" s="5" t="n"/>
      <c r="AQ7" s="5" t="n"/>
      <c r="AR7" s="5" t="n"/>
      <c r="AS7" s="5" t="n"/>
    </row>
    <row r="8">
      <c r="A8" s="16" t="inlineStr">
        <is>
          <t>KHỐI VĂN PHÒNG (VP) - BẢNG CHẤM CÔNG CHI TIẾT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5" t="n"/>
      <c r="AM8" s="5" t="n"/>
      <c r="AN8" s="5" t="n"/>
      <c r="AO8" s="5" t="n"/>
      <c r="AP8" s="5" t="n"/>
      <c r="AQ8" s="5" t="n"/>
      <c r="AR8" s="5" t="n"/>
      <c r="AS8" s="5" t="n"/>
    </row>
    <row r="9">
      <c r="A9" s="17" t="n">
        <v>1</v>
      </c>
      <c r="B9" s="17" t="inlineStr">
        <is>
          <t>10000920.FCIC</t>
        </is>
      </c>
      <c r="C9" s="18" t="inlineStr">
        <is>
          <t>Nguyễn Chí Công</t>
        </is>
      </c>
      <c r="D9" s="17" t="inlineStr">
        <is>
          <t>VP</t>
        </is>
      </c>
      <c r="E9" s="18" t="inlineStr">
        <is>
          <t>Phó Chủ tịch HĐQT</t>
        </is>
      </c>
      <c r="F9" s="19" t="inlineStr">
        <is>
          <t>X</t>
        </is>
      </c>
      <c r="G9" s="20" t="inlineStr">
        <is>
          <t>CN</t>
        </is>
      </c>
      <c r="H9" s="19" t="inlineStr">
        <is>
          <t>X</t>
        </is>
      </c>
      <c r="I9" s="19" t="inlineStr">
        <is>
          <t>X</t>
        </is>
      </c>
      <c r="J9" s="19" t="inlineStr">
        <is>
          <t>X</t>
        </is>
      </c>
      <c r="K9" s="19" t="inlineStr">
        <is>
          <t>X</t>
        </is>
      </c>
      <c r="L9" s="19" t="inlineStr">
        <is>
          <t>X</t>
        </is>
      </c>
      <c r="M9" s="19" t="inlineStr">
        <is>
          <t>X</t>
        </is>
      </c>
      <c r="N9" s="20" t="inlineStr">
        <is>
          <t>CN</t>
        </is>
      </c>
      <c r="O9" s="19" t="inlineStr">
        <is>
          <t>X</t>
        </is>
      </c>
      <c r="P9" s="19" t="inlineStr">
        <is>
          <t>X</t>
        </is>
      </c>
      <c r="Q9" s="19" t="inlineStr">
        <is>
          <t>X</t>
        </is>
      </c>
      <c r="R9" s="19" t="inlineStr">
        <is>
          <t>X</t>
        </is>
      </c>
      <c r="S9" s="19" t="inlineStr">
        <is>
          <t>X</t>
        </is>
      </c>
      <c r="T9" s="19" t="inlineStr">
        <is>
          <t>X</t>
        </is>
      </c>
      <c r="U9" s="20" t="inlineStr">
        <is>
          <t>CN</t>
        </is>
      </c>
      <c r="V9" s="19" t="inlineStr">
        <is>
          <t>X</t>
        </is>
      </c>
      <c r="W9" s="19" t="inlineStr">
        <is>
          <t>X</t>
        </is>
      </c>
      <c r="X9" s="19" t="inlineStr">
        <is>
          <t>X</t>
        </is>
      </c>
      <c r="Y9" s="19" t="inlineStr">
        <is>
          <t>X</t>
        </is>
      </c>
      <c r="Z9" s="19" t="inlineStr">
        <is>
          <t>X</t>
        </is>
      </c>
      <c r="AA9" s="19" t="inlineStr">
        <is>
          <t>X</t>
        </is>
      </c>
      <c r="AB9" s="20" t="inlineStr">
        <is>
          <t>CN</t>
        </is>
      </c>
      <c r="AC9" s="19" t="inlineStr">
        <is>
          <t>X</t>
        </is>
      </c>
      <c r="AD9" s="19" t="inlineStr">
        <is>
          <t>X</t>
        </is>
      </c>
      <c r="AE9" s="19" t="inlineStr">
        <is>
          <t>X</t>
        </is>
      </c>
      <c r="AF9" s="19" t="inlineStr">
        <is>
          <t>X</t>
        </is>
      </c>
      <c r="AG9" s="19" t="inlineStr">
        <is>
          <t>X</t>
        </is>
      </c>
      <c r="AH9" s="19" t="inlineStr">
        <is>
          <t>X</t>
        </is>
      </c>
      <c r="AI9" s="20" t="inlineStr">
        <is>
          <t>CN</t>
        </is>
      </c>
      <c r="AJ9" s="19" t="inlineStr">
        <is>
          <t>X</t>
        </is>
      </c>
      <c r="AK9" s="21">
        <f>COUNTIF(F9:AJ9,"X") + COUNTIF(F9:AJ9,"x") + COUNTIF(F9:AJ9,"1/2")*0.5 + COUNTIF(F9:AJ9,"0.5")*0.5 + COUNTIF(F9:AJ9,"P")</f>
        <v/>
      </c>
      <c r="AL9" s="17" t="inlineStr">
        <is>
          <t>-</t>
        </is>
      </c>
      <c r="AM9" s="17" t="inlineStr">
        <is>
          <t>-</t>
        </is>
      </c>
      <c r="AN9" s="17" t="inlineStr">
        <is>
          <t>-</t>
        </is>
      </c>
      <c r="AO9" s="17" t="n">
        <v>0</v>
      </c>
      <c r="AP9" s="17">
        <f>AK9</f>
        <v/>
      </c>
      <c r="AQ9" s="21" t="n">
        <v>0</v>
      </c>
      <c r="AR9" s="17">
        <f>COUNTIF(F9:AJ9,"P") + COUNTIF(F9:AJ9,"p")</f>
        <v/>
      </c>
      <c r="AS9" s="18" t="inlineStr"/>
    </row>
    <row r="10">
      <c r="A10" s="17" t="n">
        <v>2</v>
      </c>
      <c r="B10" s="17" t="inlineStr">
        <is>
          <t>10002720.FCIC</t>
        </is>
      </c>
      <c r="C10" s="18" t="inlineStr">
        <is>
          <t>Trịnh Quốc Tuấn</t>
        </is>
      </c>
      <c r="D10" s="17" t="inlineStr">
        <is>
          <t>VP</t>
        </is>
      </c>
      <c r="E10" s="18" t="inlineStr">
        <is>
          <t>Thành viên HĐQT</t>
        </is>
      </c>
      <c r="F10" s="19" t="inlineStr">
        <is>
          <t>X</t>
        </is>
      </c>
      <c r="G10" s="20" t="inlineStr">
        <is>
          <t>CN</t>
        </is>
      </c>
      <c r="H10" s="19" t="inlineStr">
        <is>
          <t>X</t>
        </is>
      </c>
      <c r="I10" s="19" t="inlineStr">
        <is>
          <t>X</t>
        </is>
      </c>
      <c r="J10" s="19" t="inlineStr">
        <is>
          <t>X</t>
        </is>
      </c>
      <c r="K10" s="19" t="inlineStr">
        <is>
          <t>X</t>
        </is>
      </c>
      <c r="L10" s="19" t="inlineStr">
        <is>
          <t>X</t>
        </is>
      </c>
      <c r="M10" s="19" t="inlineStr">
        <is>
          <t>X</t>
        </is>
      </c>
      <c r="N10" s="20" t="inlineStr">
        <is>
          <t>CN</t>
        </is>
      </c>
      <c r="O10" s="19" t="inlineStr">
        <is>
          <t>X</t>
        </is>
      </c>
      <c r="P10" s="19" t="inlineStr">
        <is>
          <t>X</t>
        </is>
      </c>
      <c r="Q10" s="19" t="inlineStr">
        <is>
          <t>X</t>
        </is>
      </c>
      <c r="R10" s="19" t="inlineStr">
        <is>
          <t>X</t>
        </is>
      </c>
      <c r="S10" s="19" t="inlineStr">
        <is>
          <t>X</t>
        </is>
      </c>
      <c r="T10" s="19" t="inlineStr">
        <is>
          <t>X</t>
        </is>
      </c>
      <c r="U10" s="20" t="inlineStr">
        <is>
          <t>CN</t>
        </is>
      </c>
      <c r="V10" s="19" t="inlineStr">
        <is>
          <t>X</t>
        </is>
      </c>
      <c r="W10" s="19" t="inlineStr">
        <is>
          <t>X</t>
        </is>
      </c>
      <c r="X10" s="19" t="inlineStr">
        <is>
          <t>X</t>
        </is>
      </c>
      <c r="Y10" s="19" t="inlineStr">
        <is>
          <t>X</t>
        </is>
      </c>
      <c r="Z10" s="19" t="inlineStr">
        <is>
          <t>X</t>
        </is>
      </c>
      <c r="AA10" s="19" t="inlineStr">
        <is>
          <t>X</t>
        </is>
      </c>
      <c r="AB10" s="20" t="inlineStr">
        <is>
          <t>CN</t>
        </is>
      </c>
      <c r="AC10" s="19" t="inlineStr">
        <is>
          <t>X</t>
        </is>
      </c>
      <c r="AD10" s="19" t="inlineStr">
        <is>
          <t>X</t>
        </is>
      </c>
      <c r="AE10" s="19" t="inlineStr">
        <is>
          <t>X</t>
        </is>
      </c>
      <c r="AF10" s="19" t="inlineStr">
        <is>
          <t>X</t>
        </is>
      </c>
      <c r="AG10" s="19" t="inlineStr">
        <is>
          <t>X</t>
        </is>
      </c>
      <c r="AH10" s="19" t="inlineStr">
        <is>
          <t>X</t>
        </is>
      </c>
      <c r="AI10" s="20" t="inlineStr">
        <is>
          <t>CN</t>
        </is>
      </c>
      <c r="AJ10" s="19" t="inlineStr">
        <is>
          <t>X</t>
        </is>
      </c>
      <c r="AK10" s="21">
        <f>COUNTIF(F10:AJ10,"X") + COUNTIF(F10:AJ10,"x") + COUNTIF(F10:AJ10,"1/2")*0.5 + COUNTIF(F10:AJ10,"0.5")*0.5 + COUNTIF(F10:AJ10,"P")</f>
        <v/>
      </c>
      <c r="AL10" s="17" t="inlineStr">
        <is>
          <t>-</t>
        </is>
      </c>
      <c r="AM10" s="17" t="inlineStr">
        <is>
          <t>-</t>
        </is>
      </c>
      <c r="AN10" s="17" t="inlineStr">
        <is>
          <t>-</t>
        </is>
      </c>
      <c r="AO10" s="17" t="n">
        <v>0</v>
      </c>
      <c r="AP10" s="17">
        <f>AK10</f>
        <v/>
      </c>
      <c r="AQ10" s="21" t="n">
        <v>0</v>
      </c>
      <c r="AR10" s="17">
        <f>COUNTIF(F10:AJ10,"P") + COUNTIF(F10:AJ10,"p")</f>
        <v/>
      </c>
      <c r="AS10" s="18" t="inlineStr"/>
    </row>
    <row r="11">
      <c r="A11" s="17" t="n">
        <v>3</v>
      </c>
      <c r="B11" s="17" t="inlineStr">
        <is>
          <t>10003397.FCIC</t>
        </is>
      </c>
      <c r="C11" s="18" t="inlineStr">
        <is>
          <t>Đỗ Mạnh Cường</t>
        </is>
      </c>
      <c r="D11" s="17" t="inlineStr">
        <is>
          <t>VP</t>
        </is>
      </c>
      <c r="E11" s="18" t="inlineStr">
        <is>
          <t>Chủ tịch HĐQT</t>
        </is>
      </c>
      <c r="F11" s="19" t="inlineStr">
        <is>
          <t>X</t>
        </is>
      </c>
      <c r="G11" s="20" t="inlineStr">
        <is>
          <t>CN</t>
        </is>
      </c>
      <c r="H11" s="19" t="inlineStr">
        <is>
          <t>X</t>
        </is>
      </c>
      <c r="I11" s="19" t="inlineStr">
        <is>
          <t>X</t>
        </is>
      </c>
      <c r="J11" s="19" t="inlineStr">
        <is>
          <t>X</t>
        </is>
      </c>
      <c r="K11" s="19" t="inlineStr">
        <is>
          <t>X</t>
        </is>
      </c>
      <c r="L11" s="19" t="inlineStr">
        <is>
          <t>X</t>
        </is>
      </c>
      <c r="M11" s="19" t="inlineStr">
        <is>
          <t>X</t>
        </is>
      </c>
      <c r="N11" s="20" t="inlineStr">
        <is>
          <t>CN</t>
        </is>
      </c>
      <c r="O11" s="19" t="inlineStr">
        <is>
          <t>X</t>
        </is>
      </c>
      <c r="P11" s="19" t="inlineStr">
        <is>
          <t>X</t>
        </is>
      </c>
      <c r="Q11" s="19" t="inlineStr">
        <is>
          <t>X</t>
        </is>
      </c>
      <c r="R11" s="19" t="inlineStr">
        <is>
          <t>X</t>
        </is>
      </c>
      <c r="S11" s="19" t="inlineStr">
        <is>
          <t>X</t>
        </is>
      </c>
      <c r="T11" s="19" t="inlineStr">
        <is>
          <t>X</t>
        </is>
      </c>
      <c r="U11" s="20" t="inlineStr">
        <is>
          <t>CN</t>
        </is>
      </c>
      <c r="V11" s="19" t="inlineStr">
        <is>
          <t>X</t>
        </is>
      </c>
      <c r="W11" s="19" t="inlineStr">
        <is>
          <t>X</t>
        </is>
      </c>
      <c r="X11" s="19" t="inlineStr">
        <is>
          <t>X</t>
        </is>
      </c>
      <c r="Y11" s="19" t="inlineStr">
        <is>
          <t>X</t>
        </is>
      </c>
      <c r="Z11" s="19" t="inlineStr">
        <is>
          <t>X</t>
        </is>
      </c>
      <c r="AA11" s="19" t="inlineStr">
        <is>
          <t>X</t>
        </is>
      </c>
      <c r="AB11" s="20" t="inlineStr">
        <is>
          <t>CN</t>
        </is>
      </c>
      <c r="AC11" s="19" t="inlineStr">
        <is>
          <t>X</t>
        </is>
      </c>
      <c r="AD11" s="19" t="inlineStr">
        <is>
          <t>X</t>
        </is>
      </c>
      <c r="AE11" s="19" t="inlineStr">
        <is>
          <t>X</t>
        </is>
      </c>
      <c r="AF11" s="19" t="inlineStr">
        <is>
          <t>X</t>
        </is>
      </c>
      <c r="AG11" s="19" t="inlineStr">
        <is>
          <t>X</t>
        </is>
      </c>
      <c r="AH11" s="19" t="inlineStr">
        <is>
          <t>X</t>
        </is>
      </c>
      <c r="AI11" s="20" t="inlineStr">
        <is>
          <t>CN</t>
        </is>
      </c>
      <c r="AJ11" s="19" t="inlineStr">
        <is>
          <t>X</t>
        </is>
      </c>
      <c r="AK11" s="21">
        <f>COUNTIF(F11:AJ11,"X") + COUNTIF(F11:AJ11,"x") + COUNTIF(F11:AJ11,"1/2")*0.5 + COUNTIF(F11:AJ11,"0.5")*0.5 + COUNTIF(F11:AJ11,"P")</f>
        <v/>
      </c>
      <c r="AL11" s="17" t="inlineStr">
        <is>
          <t>-</t>
        </is>
      </c>
      <c r="AM11" s="17" t="inlineStr">
        <is>
          <t>-</t>
        </is>
      </c>
      <c r="AN11" s="17" t="inlineStr">
        <is>
          <t>-</t>
        </is>
      </c>
      <c r="AO11" s="17" t="n">
        <v>0</v>
      </c>
      <c r="AP11" s="17">
        <f>AK11</f>
        <v/>
      </c>
      <c r="AQ11" s="21" t="n">
        <v>0</v>
      </c>
      <c r="AR11" s="17">
        <f>COUNTIF(F11:AJ11,"P") + COUNTIF(F11:AJ11,"p")</f>
        <v/>
      </c>
      <c r="AS11" s="18" t="inlineStr"/>
    </row>
    <row r="12">
      <c r="A12" s="17" t="n">
        <v>4</v>
      </c>
      <c r="B12" s="17" t="inlineStr">
        <is>
          <t>10004720.FCIC</t>
        </is>
      </c>
      <c r="C12" s="18" t="inlineStr">
        <is>
          <t>Nguyễn Thị Nhàn</t>
        </is>
      </c>
      <c r="D12" s="17" t="inlineStr">
        <is>
          <t>VP</t>
        </is>
      </c>
      <c r="E12" s="18" t="inlineStr">
        <is>
          <t>Trưởng Ban kiểm soát</t>
        </is>
      </c>
      <c r="F12" s="19" t="inlineStr">
        <is>
          <t>X</t>
        </is>
      </c>
      <c r="G12" s="20" t="inlineStr">
        <is>
          <t>CN</t>
        </is>
      </c>
      <c r="H12" s="19" t="inlineStr">
        <is>
          <t>X</t>
        </is>
      </c>
      <c r="I12" s="19" t="inlineStr">
        <is>
          <t>X</t>
        </is>
      </c>
      <c r="J12" s="19" t="inlineStr">
        <is>
          <t>X</t>
        </is>
      </c>
      <c r="K12" s="19" t="inlineStr">
        <is>
          <t>X</t>
        </is>
      </c>
      <c r="L12" s="19" t="inlineStr">
        <is>
          <t>X</t>
        </is>
      </c>
      <c r="M12" s="19" t="inlineStr">
        <is>
          <t>X</t>
        </is>
      </c>
      <c r="N12" s="20" t="inlineStr">
        <is>
          <t>CN</t>
        </is>
      </c>
      <c r="O12" s="19" t="inlineStr">
        <is>
          <t>X</t>
        </is>
      </c>
      <c r="P12" s="19" t="inlineStr">
        <is>
          <t>X</t>
        </is>
      </c>
      <c r="Q12" s="19" t="inlineStr">
        <is>
          <t>X</t>
        </is>
      </c>
      <c r="R12" s="19" t="inlineStr">
        <is>
          <t>X</t>
        </is>
      </c>
      <c r="S12" s="19" t="inlineStr">
        <is>
          <t>X</t>
        </is>
      </c>
      <c r="T12" s="19" t="inlineStr">
        <is>
          <t>X</t>
        </is>
      </c>
      <c r="U12" s="20" t="inlineStr">
        <is>
          <t>CN</t>
        </is>
      </c>
      <c r="V12" s="19" t="inlineStr">
        <is>
          <t>X</t>
        </is>
      </c>
      <c r="W12" s="19" t="inlineStr">
        <is>
          <t>X</t>
        </is>
      </c>
      <c r="X12" s="19" t="inlineStr">
        <is>
          <t>X</t>
        </is>
      </c>
      <c r="Y12" s="19" t="inlineStr">
        <is>
          <t>X</t>
        </is>
      </c>
      <c r="Z12" s="19" t="inlineStr">
        <is>
          <t>X</t>
        </is>
      </c>
      <c r="AA12" s="19" t="inlineStr">
        <is>
          <t>X</t>
        </is>
      </c>
      <c r="AB12" s="20" t="inlineStr">
        <is>
          <t>CN</t>
        </is>
      </c>
      <c r="AC12" s="19" t="inlineStr">
        <is>
          <t>X</t>
        </is>
      </c>
      <c r="AD12" s="19" t="inlineStr">
        <is>
          <t>X</t>
        </is>
      </c>
      <c r="AE12" s="19" t="inlineStr">
        <is>
          <t>X</t>
        </is>
      </c>
      <c r="AF12" s="19" t="inlineStr">
        <is>
          <t>X</t>
        </is>
      </c>
      <c r="AG12" s="19" t="inlineStr">
        <is>
          <t>X</t>
        </is>
      </c>
      <c r="AH12" s="19" t="inlineStr">
        <is>
          <t>X</t>
        </is>
      </c>
      <c r="AI12" s="20" t="inlineStr">
        <is>
          <t>CN</t>
        </is>
      </c>
      <c r="AJ12" s="19" t="inlineStr">
        <is>
          <t>X</t>
        </is>
      </c>
      <c r="AK12" s="21">
        <f>COUNTIF(F12:AJ12,"X") + COUNTIF(F12:AJ12,"x") + COUNTIF(F12:AJ12,"1/2")*0.5 + COUNTIF(F12:AJ12,"0.5")*0.5 + COUNTIF(F12:AJ12,"P")</f>
        <v/>
      </c>
      <c r="AL12" s="17" t="inlineStr">
        <is>
          <t>-</t>
        </is>
      </c>
      <c r="AM12" s="17" t="inlineStr">
        <is>
          <t>-</t>
        </is>
      </c>
      <c r="AN12" s="17" t="inlineStr">
        <is>
          <t>-</t>
        </is>
      </c>
      <c r="AO12" s="17" t="n">
        <v>0</v>
      </c>
      <c r="AP12" s="17">
        <f>AK12</f>
        <v/>
      </c>
      <c r="AQ12" s="21" t="n">
        <v>0</v>
      </c>
      <c r="AR12" s="17">
        <f>COUNTIF(F12:AJ12,"P") + COUNTIF(F12:AJ12,"p")</f>
        <v/>
      </c>
      <c r="AS12" s="18" t="inlineStr"/>
    </row>
    <row r="13">
      <c r="A13" s="17" t="n">
        <v>5</v>
      </c>
      <c r="B13" s="17" t="inlineStr">
        <is>
          <t>10005763.FCIC</t>
        </is>
      </c>
      <c r="C13" s="18" t="inlineStr">
        <is>
          <t>Nguyễn Thành Duy</t>
        </is>
      </c>
      <c r="D13" s="17" t="inlineStr">
        <is>
          <t>VP</t>
        </is>
      </c>
      <c r="E13" s="18" t="inlineStr">
        <is>
          <t>Thành viên Ban kiểm soát</t>
        </is>
      </c>
      <c r="F13" s="19" t="inlineStr">
        <is>
          <t>X</t>
        </is>
      </c>
      <c r="G13" s="20" t="inlineStr">
        <is>
          <t>CN</t>
        </is>
      </c>
      <c r="H13" s="19" t="inlineStr">
        <is>
          <t>X</t>
        </is>
      </c>
      <c r="I13" s="19" t="inlineStr">
        <is>
          <t>X</t>
        </is>
      </c>
      <c r="J13" s="19" t="inlineStr">
        <is>
          <t>X</t>
        </is>
      </c>
      <c r="K13" s="19" t="inlineStr">
        <is>
          <t>X</t>
        </is>
      </c>
      <c r="L13" s="19" t="inlineStr">
        <is>
          <t>X</t>
        </is>
      </c>
      <c r="M13" s="19" t="inlineStr">
        <is>
          <t>X</t>
        </is>
      </c>
      <c r="N13" s="20" t="inlineStr">
        <is>
          <t>CN</t>
        </is>
      </c>
      <c r="O13" s="19" t="inlineStr">
        <is>
          <t>X</t>
        </is>
      </c>
      <c r="P13" s="19" t="inlineStr">
        <is>
          <t>X</t>
        </is>
      </c>
      <c r="Q13" s="19" t="inlineStr">
        <is>
          <t>X</t>
        </is>
      </c>
      <c r="R13" s="19" t="inlineStr">
        <is>
          <t>X</t>
        </is>
      </c>
      <c r="S13" s="19" t="inlineStr">
        <is>
          <t>X</t>
        </is>
      </c>
      <c r="T13" s="19" t="inlineStr">
        <is>
          <t>X</t>
        </is>
      </c>
      <c r="U13" s="20" t="inlineStr">
        <is>
          <t>CN</t>
        </is>
      </c>
      <c r="V13" s="19" t="inlineStr">
        <is>
          <t>X</t>
        </is>
      </c>
      <c r="W13" s="19" t="inlineStr">
        <is>
          <t>X</t>
        </is>
      </c>
      <c r="X13" s="19" t="inlineStr">
        <is>
          <t>X</t>
        </is>
      </c>
      <c r="Y13" s="19" t="inlineStr">
        <is>
          <t>X</t>
        </is>
      </c>
      <c r="Z13" s="19" t="inlineStr">
        <is>
          <t>X</t>
        </is>
      </c>
      <c r="AA13" s="19" t="inlineStr">
        <is>
          <t>X</t>
        </is>
      </c>
      <c r="AB13" s="20" t="inlineStr">
        <is>
          <t>CN</t>
        </is>
      </c>
      <c r="AC13" s="19" t="inlineStr">
        <is>
          <t>X</t>
        </is>
      </c>
      <c r="AD13" s="19" t="inlineStr">
        <is>
          <t>X</t>
        </is>
      </c>
      <c r="AE13" s="19" t="inlineStr">
        <is>
          <t>X</t>
        </is>
      </c>
      <c r="AF13" s="19" t="inlineStr">
        <is>
          <t>X</t>
        </is>
      </c>
      <c r="AG13" s="19" t="inlineStr">
        <is>
          <t>X</t>
        </is>
      </c>
      <c r="AH13" s="19" t="inlineStr">
        <is>
          <t>X</t>
        </is>
      </c>
      <c r="AI13" s="20" t="inlineStr">
        <is>
          <t>CN</t>
        </is>
      </c>
      <c r="AJ13" s="19" t="inlineStr">
        <is>
          <t>X</t>
        </is>
      </c>
      <c r="AK13" s="21">
        <f>COUNTIF(F13:AJ13,"X") + COUNTIF(F13:AJ13,"x") + COUNTIF(F13:AJ13,"1/2")*0.5 + COUNTIF(F13:AJ13,"0.5")*0.5 + COUNTIF(F13:AJ13,"P")</f>
        <v/>
      </c>
      <c r="AL13" s="17" t="inlineStr">
        <is>
          <t>-</t>
        </is>
      </c>
      <c r="AM13" s="17" t="inlineStr">
        <is>
          <t>-</t>
        </is>
      </c>
      <c r="AN13" s="17" t="inlineStr">
        <is>
          <t>-</t>
        </is>
      </c>
      <c r="AO13" s="17" t="n">
        <v>0</v>
      </c>
      <c r="AP13" s="17">
        <f>AK13</f>
        <v/>
      </c>
      <c r="AQ13" s="21" t="n">
        <v>0</v>
      </c>
      <c r="AR13" s="17">
        <f>COUNTIF(F13:AJ13,"P") + COUNTIF(F13:AJ13,"p")</f>
        <v/>
      </c>
      <c r="AS13" s="18" t="inlineStr"/>
    </row>
    <row r="14">
      <c r="A14" s="17" t="n">
        <v>6</v>
      </c>
      <c r="B14" s="17" t="inlineStr">
        <is>
          <t>10006458.FCIC</t>
        </is>
      </c>
      <c r="C14" s="18" t="inlineStr">
        <is>
          <t>Phạm Thu Hoài</t>
        </is>
      </c>
      <c r="D14" s="17" t="inlineStr">
        <is>
          <t>VP</t>
        </is>
      </c>
      <c r="E14" s="18" t="inlineStr">
        <is>
          <t>Thành viên Ban kiểm soát</t>
        </is>
      </c>
      <c r="F14" s="19" t="inlineStr">
        <is>
          <t>X</t>
        </is>
      </c>
      <c r="G14" s="20" t="inlineStr">
        <is>
          <t>CN</t>
        </is>
      </c>
      <c r="H14" s="19" t="inlineStr">
        <is>
          <t>X</t>
        </is>
      </c>
      <c r="I14" s="19" t="inlineStr">
        <is>
          <t>X</t>
        </is>
      </c>
      <c r="J14" s="19" t="inlineStr">
        <is>
          <t>X</t>
        </is>
      </c>
      <c r="K14" s="19" t="inlineStr">
        <is>
          <t>X</t>
        </is>
      </c>
      <c r="L14" s="19" t="inlineStr">
        <is>
          <t>X</t>
        </is>
      </c>
      <c r="M14" s="19" t="inlineStr">
        <is>
          <t>X</t>
        </is>
      </c>
      <c r="N14" s="20" t="inlineStr">
        <is>
          <t>CN</t>
        </is>
      </c>
      <c r="O14" s="19" t="inlineStr">
        <is>
          <t>X</t>
        </is>
      </c>
      <c r="P14" s="19" t="inlineStr">
        <is>
          <t>X</t>
        </is>
      </c>
      <c r="Q14" s="19" t="inlineStr">
        <is>
          <t>X</t>
        </is>
      </c>
      <c r="R14" s="19" t="inlineStr">
        <is>
          <t>X</t>
        </is>
      </c>
      <c r="S14" s="19" t="inlineStr">
        <is>
          <t>X</t>
        </is>
      </c>
      <c r="T14" s="19" t="inlineStr">
        <is>
          <t>X</t>
        </is>
      </c>
      <c r="U14" s="20" t="inlineStr">
        <is>
          <t>CN</t>
        </is>
      </c>
      <c r="V14" s="19" t="inlineStr">
        <is>
          <t>X</t>
        </is>
      </c>
      <c r="W14" s="19" t="inlineStr">
        <is>
          <t>X</t>
        </is>
      </c>
      <c r="X14" s="19" t="inlineStr">
        <is>
          <t>X</t>
        </is>
      </c>
      <c r="Y14" s="19" t="inlineStr">
        <is>
          <t>X</t>
        </is>
      </c>
      <c r="Z14" s="19" t="inlineStr">
        <is>
          <t>X</t>
        </is>
      </c>
      <c r="AA14" s="19" t="inlineStr">
        <is>
          <t>X</t>
        </is>
      </c>
      <c r="AB14" s="20" t="inlineStr">
        <is>
          <t>CN</t>
        </is>
      </c>
      <c r="AC14" s="19" t="inlineStr">
        <is>
          <t>X</t>
        </is>
      </c>
      <c r="AD14" s="19" t="inlineStr">
        <is>
          <t>X</t>
        </is>
      </c>
      <c r="AE14" s="19" t="inlineStr">
        <is>
          <t>X</t>
        </is>
      </c>
      <c r="AF14" s="19" t="inlineStr">
        <is>
          <t>X</t>
        </is>
      </c>
      <c r="AG14" s="19" t="inlineStr">
        <is>
          <t>X</t>
        </is>
      </c>
      <c r="AH14" s="19" t="inlineStr">
        <is>
          <t>X</t>
        </is>
      </c>
      <c r="AI14" s="20" t="inlineStr">
        <is>
          <t>CN</t>
        </is>
      </c>
      <c r="AJ14" s="19" t="inlineStr">
        <is>
          <t>X</t>
        </is>
      </c>
      <c r="AK14" s="21">
        <f>COUNTIF(F14:AJ14,"X") + COUNTIF(F14:AJ14,"x") + COUNTIF(F14:AJ14,"1/2")*0.5 + COUNTIF(F14:AJ14,"0.5")*0.5 + COUNTIF(F14:AJ14,"P")</f>
        <v/>
      </c>
      <c r="AL14" s="17" t="inlineStr">
        <is>
          <t>-</t>
        </is>
      </c>
      <c r="AM14" s="17" t="inlineStr">
        <is>
          <t>-</t>
        </is>
      </c>
      <c r="AN14" s="17" t="inlineStr">
        <is>
          <t>-</t>
        </is>
      </c>
      <c r="AO14" s="17" t="n">
        <v>0</v>
      </c>
      <c r="AP14" s="17">
        <f>AK14</f>
        <v/>
      </c>
      <c r="AQ14" s="21" t="n">
        <v>0</v>
      </c>
      <c r="AR14" s="17">
        <f>COUNTIF(F14:AJ14,"P") + COUNTIF(F14:AJ14,"p")</f>
        <v/>
      </c>
      <c r="AS14" s="18" t="inlineStr"/>
    </row>
    <row r="15">
      <c r="A15" s="17" t="n">
        <v>7</v>
      </c>
      <c r="B15" s="17" t="inlineStr">
        <is>
          <t>10002265.FCIC</t>
        </is>
      </c>
      <c r="C15" s="18" t="inlineStr">
        <is>
          <t>Trần Văn Nguyện</t>
        </is>
      </c>
      <c r="D15" s="17" t="inlineStr">
        <is>
          <t>VP</t>
        </is>
      </c>
      <c r="E15" s="18" t="inlineStr">
        <is>
          <t>Phó Tổng Giám đốc</t>
        </is>
      </c>
      <c r="F15" s="19" t="inlineStr">
        <is>
          <t>X</t>
        </is>
      </c>
      <c r="G15" s="20" t="inlineStr">
        <is>
          <t>CN</t>
        </is>
      </c>
      <c r="H15" s="19" t="inlineStr">
        <is>
          <t>X</t>
        </is>
      </c>
      <c r="I15" s="19" t="inlineStr">
        <is>
          <t>X</t>
        </is>
      </c>
      <c r="J15" s="19" t="inlineStr">
        <is>
          <t>X</t>
        </is>
      </c>
      <c r="K15" s="19" t="inlineStr">
        <is>
          <t>X</t>
        </is>
      </c>
      <c r="L15" s="19" t="inlineStr">
        <is>
          <t>X</t>
        </is>
      </c>
      <c r="M15" s="19" t="inlineStr">
        <is>
          <t>X</t>
        </is>
      </c>
      <c r="N15" s="20" t="inlineStr">
        <is>
          <t>CN</t>
        </is>
      </c>
      <c r="O15" s="19" t="inlineStr">
        <is>
          <t>X</t>
        </is>
      </c>
      <c r="P15" s="19" t="inlineStr">
        <is>
          <t>X</t>
        </is>
      </c>
      <c r="Q15" s="19" t="inlineStr">
        <is>
          <t>X</t>
        </is>
      </c>
      <c r="R15" s="19" t="inlineStr">
        <is>
          <t>X</t>
        </is>
      </c>
      <c r="S15" s="19" t="inlineStr">
        <is>
          <t>X</t>
        </is>
      </c>
      <c r="T15" s="19" t="inlineStr">
        <is>
          <t>X</t>
        </is>
      </c>
      <c r="U15" s="20" t="inlineStr">
        <is>
          <t>CN</t>
        </is>
      </c>
      <c r="V15" s="19" t="inlineStr">
        <is>
          <t>X</t>
        </is>
      </c>
      <c r="W15" s="19" t="inlineStr">
        <is>
          <t>X</t>
        </is>
      </c>
      <c r="X15" s="19" t="inlineStr">
        <is>
          <t>X</t>
        </is>
      </c>
      <c r="Y15" s="19" t="inlineStr">
        <is>
          <t>X</t>
        </is>
      </c>
      <c r="Z15" s="19" t="inlineStr">
        <is>
          <t>X</t>
        </is>
      </c>
      <c r="AA15" s="19" t="inlineStr">
        <is>
          <t>X</t>
        </is>
      </c>
      <c r="AB15" s="20" t="inlineStr">
        <is>
          <t>CN</t>
        </is>
      </c>
      <c r="AC15" s="19" t="inlineStr">
        <is>
          <t>X</t>
        </is>
      </c>
      <c r="AD15" s="19" t="inlineStr">
        <is>
          <t>X</t>
        </is>
      </c>
      <c r="AE15" s="19" t="inlineStr">
        <is>
          <t>X</t>
        </is>
      </c>
      <c r="AF15" s="19" t="inlineStr">
        <is>
          <t>X</t>
        </is>
      </c>
      <c r="AG15" s="19" t="inlineStr">
        <is>
          <t>X</t>
        </is>
      </c>
      <c r="AH15" s="19" t="inlineStr">
        <is>
          <t>X</t>
        </is>
      </c>
      <c r="AI15" s="20" t="inlineStr">
        <is>
          <t>CN</t>
        </is>
      </c>
      <c r="AJ15" s="19" t="inlineStr">
        <is>
          <t>X</t>
        </is>
      </c>
      <c r="AK15" s="21">
        <f>COUNTIF(F15:AJ15,"X") + COUNTIF(F15:AJ15,"x") + COUNTIF(F15:AJ15,"1/2")*0.5 + COUNTIF(F15:AJ15,"0.5")*0.5 + COUNTIF(F15:AJ15,"P")</f>
        <v/>
      </c>
      <c r="AL15" s="17" t="inlineStr">
        <is>
          <t>-</t>
        </is>
      </c>
      <c r="AM15" s="17" t="inlineStr">
        <is>
          <t>-</t>
        </is>
      </c>
      <c r="AN15" s="17" t="inlineStr">
        <is>
          <t>-</t>
        </is>
      </c>
      <c r="AO15" s="17" t="n">
        <v>0</v>
      </c>
      <c r="AP15" s="17" t="n">
        <v>21</v>
      </c>
      <c r="AQ15" s="21" t="n">
        <v>0</v>
      </c>
      <c r="AR15" s="17">
        <f>COUNTIF(F15:AJ15,"P") + COUNTIF(F15:AJ15,"p")</f>
        <v/>
      </c>
      <c r="AS15" s="18" t="inlineStr"/>
    </row>
    <row r="16">
      <c r="A16" s="17" t="n">
        <v>8</v>
      </c>
      <c r="B16" s="17" t="inlineStr">
        <is>
          <t>10004030</t>
        </is>
      </c>
      <c r="C16" s="18" t="inlineStr">
        <is>
          <t>Nguyễn Quang Tuyến</t>
        </is>
      </c>
      <c r="D16" s="17" t="inlineStr">
        <is>
          <t>VP</t>
        </is>
      </c>
      <c r="E16" s="18" t="inlineStr">
        <is>
          <t>Phó Tổng Giám đốc</t>
        </is>
      </c>
      <c r="F16" s="19" t="inlineStr">
        <is>
          <t>X</t>
        </is>
      </c>
      <c r="G16" s="20" t="inlineStr">
        <is>
          <t>CN</t>
        </is>
      </c>
      <c r="H16" s="19" t="inlineStr">
        <is>
          <t>X</t>
        </is>
      </c>
      <c r="I16" s="19" t="inlineStr">
        <is>
          <t>X</t>
        </is>
      </c>
      <c r="J16" s="19" t="inlineStr">
        <is>
          <t>X</t>
        </is>
      </c>
      <c r="K16" s="19" t="inlineStr">
        <is>
          <t>X</t>
        </is>
      </c>
      <c r="L16" s="19" t="inlineStr">
        <is>
          <t>X</t>
        </is>
      </c>
      <c r="M16" s="19" t="inlineStr">
        <is>
          <t>X</t>
        </is>
      </c>
      <c r="N16" s="20" t="inlineStr">
        <is>
          <t>CN</t>
        </is>
      </c>
      <c r="O16" s="19" t="inlineStr">
        <is>
          <t>X</t>
        </is>
      </c>
      <c r="P16" s="19" t="inlineStr">
        <is>
          <t>X</t>
        </is>
      </c>
      <c r="Q16" s="19" t="inlineStr">
        <is>
          <t>X</t>
        </is>
      </c>
      <c r="R16" s="19" t="inlineStr">
        <is>
          <t>X</t>
        </is>
      </c>
      <c r="S16" s="19" t="inlineStr">
        <is>
          <t>X</t>
        </is>
      </c>
      <c r="T16" s="19" t="inlineStr">
        <is>
          <t>X</t>
        </is>
      </c>
      <c r="U16" s="20" t="inlineStr">
        <is>
          <t>CN</t>
        </is>
      </c>
      <c r="V16" s="19" t="inlineStr">
        <is>
          <t>X</t>
        </is>
      </c>
      <c r="W16" s="19" t="inlineStr">
        <is>
          <t>X</t>
        </is>
      </c>
      <c r="X16" s="19" t="inlineStr">
        <is>
          <t>X</t>
        </is>
      </c>
      <c r="Y16" s="19" t="inlineStr">
        <is>
          <t>X</t>
        </is>
      </c>
      <c r="Z16" s="19" t="inlineStr">
        <is>
          <t>X</t>
        </is>
      </c>
      <c r="AA16" s="19" t="inlineStr">
        <is>
          <t>X</t>
        </is>
      </c>
      <c r="AB16" s="20" t="inlineStr">
        <is>
          <t>CN</t>
        </is>
      </c>
      <c r="AC16" s="19" t="inlineStr">
        <is>
          <t>X</t>
        </is>
      </c>
      <c r="AD16" s="19" t="inlineStr">
        <is>
          <t>X</t>
        </is>
      </c>
      <c r="AE16" s="19" t="inlineStr">
        <is>
          <t>X</t>
        </is>
      </c>
      <c r="AF16" s="19" t="inlineStr">
        <is>
          <t>X</t>
        </is>
      </c>
      <c r="AG16" s="19" t="inlineStr">
        <is>
          <t>X</t>
        </is>
      </c>
      <c r="AH16" s="19" t="inlineStr">
        <is>
          <t>X</t>
        </is>
      </c>
      <c r="AI16" s="20" t="inlineStr">
        <is>
          <t>CN</t>
        </is>
      </c>
      <c r="AJ16" s="19" t="inlineStr">
        <is>
          <t>P</t>
        </is>
      </c>
      <c r="AK16" s="21">
        <f>COUNTIF(F16:AJ16,"X") + COUNTIF(F16:AJ16,"x") + COUNTIF(F16:AJ16,"1/2")*0.5 + COUNTIF(F16:AJ16,"0.5")*0.5 + COUNTIF(F16:AJ16,"P")</f>
        <v/>
      </c>
      <c r="AL16" s="17" t="inlineStr">
        <is>
          <t>-</t>
        </is>
      </c>
      <c r="AM16" s="17" t="inlineStr">
        <is>
          <t>-</t>
        </is>
      </c>
      <c r="AN16" s="17" t="inlineStr">
        <is>
          <t>-</t>
        </is>
      </c>
      <c r="AO16" s="17" t="n">
        <v>0</v>
      </c>
      <c r="AP16" s="17" t="n">
        <v>21</v>
      </c>
      <c r="AQ16" s="21" t="n">
        <v>0</v>
      </c>
      <c r="AR16" s="17">
        <f>COUNTIF(F16:AJ16,"P") + COUNTIF(F16:AJ16,"p")</f>
        <v/>
      </c>
      <c r="AS16" s="18" t="inlineStr"/>
    </row>
    <row r="17">
      <c r="A17" s="17" t="n">
        <v>9</v>
      </c>
      <c r="B17" s="17" t="inlineStr">
        <is>
          <t>10005729.FCIC</t>
        </is>
      </c>
      <c r="C17" s="18" t="inlineStr">
        <is>
          <t>Trần Dương Khánh</t>
        </is>
      </c>
      <c r="D17" s="17" t="inlineStr">
        <is>
          <t>VP</t>
        </is>
      </c>
      <c r="E17" s="18" t="inlineStr">
        <is>
          <t>Phó Tổng Giám đốc</t>
        </is>
      </c>
      <c r="F17" s="19" t="inlineStr">
        <is>
          <t>X</t>
        </is>
      </c>
      <c r="G17" s="20" t="inlineStr">
        <is>
          <t>CN</t>
        </is>
      </c>
      <c r="H17" s="19" t="inlineStr">
        <is>
          <t>X</t>
        </is>
      </c>
      <c r="I17" s="19" t="inlineStr">
        <is>
          <t>X</t>
        </is>
      </c>
      <c r="J17" s="19" t="inlineStr">
        <is>
          <t>X</t>
        </is>
      </c>
      <c r="K17" s="19" t="inlineStr">
        <is>
          <t>X</t>
        </is>
      </c>
      <c r="L17" s="19" t="inlineStr">
        <is>
          <t>X</t>
        </is>
      </c>
      <c r="M17" s="19" t="inlineStr">
        <is>
          <t>X</t>
        </is>
      </c>
      <c r="N17" s="20" t="inlineStr">
        <is>
          <t>CN</t>
        </is>
      </c>
      <c r="O17" s="19" t="inlineStr">
        <is>
          <t>X</t>
        </is>
      </c>
      <c r="P17" s="19" t="inlineStr">
        <is>
          <t>X</t>
        </is>
      </c>
      <c r="Q17" s="19" t="inlineStr">
        <is>
          <t>X</t>
        </is>
      </c>
      <c r="R17" s="19" t="inlineStr">
        <is>
          <t>X</t>
        </is>
      </c>
      <c r="S17" s="19" t="inlineStr">
        <is>
          <t>X</t>
        </is>
      </c>
      <c r="T17" s="19" t="inlineStr">
        <is>
          <t>X</t>
        </is>
      </c>
      <c r="U17" s="20" t="inlineStr">
        <is>
          <t>CN</t>
        </is>
      </c>
      <c r="V17" s="19" t="inlineStr">
        <is>
          <t>X</t>
        </is>
      </c>
      <c r="W17" s="19" t="inlineStr">
        <is>
          <t>X</t>
        </is>
      </c>
      <c r="X17" s="19" t="inlineStr">
        <is>
          <t>X</t>
        </is>
      </c>
      <c r="Y17" s="19" t="inlineStr">
        <is>
          <t>X</t>
        </is>
      </c>
      <c r="Z17" s="19" t="inlineStr">
        <is>
          <t>X</t>
        </is>
      </c>
      <c r="AA17" s="19" t="inlineStr">
        <is>
          <t>X</t>
        </is>
      </c>
      <c r="AB17" s="20" t="inlineStr">
        <is>
          <t>CN</t>
        </is>
      </c>
      <c r="AC17" s="19" t="inlineStr">
        <is>
          <t>X</t>
        </is>
      </c>
      <c r="AD17" s="19" t="inlineStr">
        <is>
          <t>X</t>
        </is>
      </c>
      <c r="AE17" s="19" t="inlineStr">
        <is>
          <t>X</t>
        </is>
      </c>
      <c r="AF17" s="19" t="inlineStr">
        <is>
          <t>X</t>
        </is>
      </c>
      <c r="AG17" s="19" t="inlineStr">
        <is>
          <t>X</t>
        </is>
      </c>
      <c r="AH17" s="19" t="inlineStr">
        <is>
          <t>X</t>
        </is>
      </c>
      <c r="AI17" s="20" t="inlineStr">
        <is>
          <t>CN</t>
        </is>
      </c>
      <c r="AJ17" s="19" t="inlineStr">
        <is>
          <t>X</t>
        </is>
      </c>
      <c r="AK17" s="21">
        <f>COUNTIF(F17:AJ17,"X") + COUNTIF(F17:AJ17,"x") + COUNTIF(F17:AJ17,"1/2")*0.5 + COUNTIF(F17:AJ17,"0.5")*0.5 + COUNTIF(F17:AJ17,"P")</f>
        <v/>
      </c>
      <c r="AL17" s="17" t="inlineStr">
        <is>
          <t>-</t>
        </is>
      </c>
      <c r="AM17" s="17" t="inlineStr">
        <is>
          <t>-</t>
        </is>
      </c>
      <c r="AN17" s="17" t="inlineStr">
        <is>
          <t>-</t>
        </is>
      </c>
      <c r="AO17" s="17" t="n">
        <v>0</v>
      </c>
      <c r="AP17" s="17" t="n">
        <v>21</v>
      </c>
      <c r="AQ17" s="21" t="n">
        <v>0</v>
      </c>
      <c r="AR17" s="17">
        <f>COUNTIF(F17:AJ17,"P") + COUNTIF(F17:AJ17,"p")</f>
        <v/>
      </c>
      <c r="AS17" s="18" t="inlineStr"/>
    </row>
    <row r="18">
      <c r="A18" s="17" t="n">
        <v>10</v>
      </c>
      <c r="B18" s="17" t="inlineStr">
        <is>
          <t>10009200</t>
        </is>
      </c>
      <c r="C18" s="18" t="inlineStr">
        <is>
          <t>Võ Huy Bình</t>
        </is>
      </c>
      <c r="D18" s="17" t="inlineStr">
        <is>
          <t>VP</t>
        </is>
      </c>
      <c r="E18" s="18" t="inlineStr">
        <is>
          <t>Tổng Giám đốc điều hành</t>
        </is>
      </c>
      <c r="F18" s="19" t="inlineStr">
        <is>
          <t>X</t>
        </is>
      </c>
      <c r="G18" s="20" t="inlineStr">
        <is>
          <t>CN</t>
        </is>
      </c>
      <c r="H18" s="19" t="inlineStr">
        <is>
          <t>X</t>
        </is>
      </c>
      <c r="I18" s="19" t="inlineStr">
        <is>
          <t>X</t>
        </is>
      </c>
      <c r="J18" s="19" t="inlineStr">
        <is>
          <t>X</t>
        </is>
      </c>
      <c r="K18" s="19" t="inlineStr">
        <is>
          <t>X</t>
        </is>
      </c>
      <c r="L18" s="19" t="inlineStr">
        <is>
          <t>X</t>
        </is>
      </c>
      <c r="M18" s="19" t="inlineStr">
        <is>
          <t>X</t>
        </is>
      </c>
      <c r="N18" s="20" t="inlineStr">
        <is>
          <t>CN</t>
        </is>
      </c>
      <c r="O18" s="19" t="inlineStr">
        <is>
          <t>X</t>
        </is>
      </c>
      <c r="P18" s="19" t="inlineStr">
        <is>
          <t>X</t>
        </is>
      </c>
      <c r="Q18" s="19" t="inlineStr">
        <is>
          <t>X</t>
        </is>
      </c>
      <c r="R18" s="19" t="inlineStr">
        <is>
          <t>X</t>
        </is>
      </c>
      <c r="S18" s="19" t="inlineStr">
        <is>
          <t>X</t>
        </is>
      </c>
      <c r="T18" s="19" t="inlineStr">
        <is>
          <t>X</t>
        </is>
      </c>
      <c r="U18" s="20" t="inlineStr">
        <is>
          <t>CN</t>
        </is>
      </c>
      <c r="V18" s="19" t="inlineStr">
        <is>
          <t>X</t>
        </is>
      </c>
      <c r="W18" s="19" t="inlineStr">
        <is>
          <t>X</t>
        </is>
      </c>
      <c r="X18" s="19" t="inlineStr">
        <is>
          <t>X</t>
        </is>
      </c>
      <c r="Y18" s="19" t="inlineStr">
        <is>
          <t>X</t>
        </is>
      </c>
      <c r="Z18" s="19" t="inlineStr">
        <is>
          <t>X</t>
        </is>
      </c>
      <c r="AA18" s="19" t="inlineStr">
        <is>
          <t>X</t>
        </is>
      </c>
      <c r="AB18" s="20" t="inlineStr">
        <is>
          <t>CN</t>
        </is>
      </c>
      <c r="AC18" s="19" t="inlineStr">
        <is>
          <t>X</t>
        </is>
      </c>
      <c r="AD18" s="19" t="inlineStr">
        <is>
          <t>X</t>
        </is>
      </c>
      <c r="AE18" s="19" t="inlineStr">
        <is>
          <t>X</t>
        </is>
      </c>
      <c r="AF18" s="19" t="inlineStr">
        <is>
          <t>X</t>
        </is>
      </c>
      <c r="AG18" s="19" t="inlineStr">
        <is>
          <t>X</t>
        </is>
      </c>
      <c r="AH18" s="19" t="inlineStr">
        <is>
          <t>X</t>
        </is>
      </c>
      <c r="AI18" s="20" t="inlineStr">
        <is>
          <t>CN</t>
        </is>
      </c>
      <c r="AJ18" s="19" t="inlineStr">
        <is>
          <t>X</t>
        </is>
      </c>
      <c r="AK18" s="21">
        <f>COUNTIF(F18:AJ18,"X") + COUNTIF(F18:AJ18,"x") + COUNTIF(F18:AJ18,"1/2")*0.5 + COUNTIF(F18:AJ18,"0.5")*0.5 + COUNTIF(F18:AJ18,"P")</f>
        <v/>
      </c>
      <c r="AL18" s="17" t="inlineStr">
        <is>
          <t>-</t>
        </is>
      </c>
      <c r="AM18" s="17" t="inlineStr">
        <is>
          <t>-</t>
        </is>
      </c>
      <c r="AN18" s="17" t="inlineStr">
        <is>
          <t>-</t>
        </is>
      </c>
      <c r="AO18" s="17" t="n">
        <v>0</v>
      </c>
      <c r="AP18" s="17" t="n">
        <v>21</v>
      </c>
      <c r="AQ18" s="21" t="n">
        <v>0</v>
      </c>
      <c r="AR18" s="17">
        <f>COUNTIF(F18:AJ18,"P") + COUNTIF(F18:AJ18,"p")</f>
        <v/>
      </c>
      <c r="AS18" s="18" t="inlineStr"/>
    </row>
    <row r="19">
      <c r="A19" s="17" t="n">
        <v>11</v>
      </c>
      <c r="B19" s="17" t="inlineStr">
        <is>
          <t>10011001.FCIC</t>
        </is>
      </c>
      <c r="C19" s="18" t="inlineStr">
        <is>
          <t>Lê Đức Thọ</t>
        </is>
      </c>
      <c r="D19" s="17" t="inlineStr">
        <is>
          <t>VP</t>
        </is>
      </c>
      <c r="E19" s="18" t="inlineStr">
        <is>
          <t>Phó Tổng Giám đốc</t>
        </is>
      </c>
      <c r="F19" s="19" t="inlineStr">
        <is>
          <t>X</t>
        </is>
      </c>
      <c r="G19" s="20" t="inlineStr">
        <is>
          <t>CN</t>
        </is>
      </c>
      <c r="H19" s="19" t="inlineStr">
        <is>
          <t>X</t>
        </is>
      </c>
      <c r="I19" s="19" t="inlineStr">
        <is>
          <t>X</t>
        </is>
      </c>
      <c r="J19" s="19" t="inlineStr">
        <is>
          <t>X</t>
        </is>
      </c>
      <c r="K19" s="19" t="inlineStr">
        <is>
          <t>X</t>
        </is>
      </c>
      <c r="L19" s="19" t="inlineStr">
        <is>
          <t>X</t>
        </is>
      </c>
      <c r="M19" s="19" t="inlineStr">
        <is>
          <t>X</t>
        </is>
      </c>
      <c r="N19" s="20" t="inlineStr">
        <is>
          <t>CN</t>
        </is>
      </c>
      <c r="O19" s="19" t="inlineStr">
        <is>
          <t>X</t>
        </is>
      </c>
      <c r="P19" s="19" t="inlineStr">
        <is>
          <t>X</t>
        </is>
      </c>
      <c r="Q19" s="19" t="inlineStr">
        <is>
          <t>X</t>
        </is>
      </c>
      <c r="R19" s="19" t="inlineStr">
        <is>
          <t>X</t>
        </is>
      </c>
      <c r="S19" s="19" t="inlineStr">
        <is>
          <t>X</t>
        </is>
      </c>
      <c r="T19" s="19" t="inlineStr">
        <is>
          <t>X</t>
        </is>
      </c>
      <c r="U19" s="20" t="inlineStr">
        <is>
          <t>CN</t>
        </is>
      </c>
      <c r="V19" s="19" t="inlineStr">
        <is>
          <t>X</t>
        </is>
      </c>
      <c r="W19" s="19" t="inlineStr">
        <is>
          <t>X</t>
        </is>
      </c>
      <c r="X19" s="19" t="inlineStr">
        <is>
          <t>X</t>
        </is>
      </c>
      <c r="Y19" s="19" t="inlineStr">
        <is>
          <t>X</t>
        </is>
      </c>
      <c r="Z19" s="19" t="inlineStr">
        <is>
          <t>X</t>
        </is>
      </c>
      <c r="AA19" s="19" t="inlineStr">
        <is>
          <t>X</t>
        </is>
      </c>
      <c r="AB19" s="20" t="inlineStr">
        <is>
          <t>CN</t>
        </is>
      </c>
      <c r="AC19" s="19" t="inlineStr">
        <is>
          <t>X</t>
        </is>
      </c>
      <c r="AD19" s="19" t="inlineStr">
        <is>
          <t>X</t>
        </is>
      </c>
      <c r="AE19" s="19" t="inlineStr">
        <is>
          <t>X</t>
        </is>
      </c>
      <c r="AF19" s="19" t="inlineStr">
        <is>
          <t>X</t>
        </is>
      </c>
      <c r="AG19" s="19" t="inlineStr">
        <is>
          <t>X</t>
        </is>
      </c>
      <c r="AH19" s="19" t="inlineStr">
        <is>
          <t>X</t>
        </is>
      </c>
      <c r="AI19" s="20" t="inlineStr">
        <is>
          <t>CN</t>
        </is>
      </c>
      <c r="AJ19" s="19" t="inlineStr">
        <is>
          <t>X</t>
        </is>
      </c>
      <c r="AK19" s="21">
        <f>COUNTIF(F19:AJ19,"X") + COUNTIF(F19:AJ19,"x") + COUNTIF(F19:AJ19,"1/2")*0.5 + COUNTIF(F19:AJ19,"0.5")*0.5 + COUNTIF(F19:AJ19,"P")</f>
        <v/>
      </c>
      <c r="AL19" s="17" t="inlineStr">
        <is>
          <t>-</t>
        </is>
      </c>
      <c r="AM19" s="17" t="inlineStr">
        <is>
          <t>-</t>
        </is>
      </c>
      <c r="AN19" s="17" t="inlineStr">
        <is>
          <t>-</t>
        </is>
      </c>
      <c r="AO19" s="17" t="n">
        <v>0</v>
      </c>
      <c r="AP19" s="17" t="n">
        <v>22</v>
      </c>
      <c r="AQ19" s="21" t="n">
        <v>0</v>
      </c>
      <c r="AR19" s="17">
        <f>COUNTIF(F19:AJ19,"P") + COUNTIF(F19:AJ19,"p")</f>
        <v/>
      </c>
      <c r="AS19" s="18" t="inlineStr"/>
    </row>
    <row r="20">
      <c r="A20" s="17" t="n">
        <v>12</v>
      </c>
      <c r="B20" s="17" t="inlineStr">
        <is>
          <t>10003680</t>
        </is>
      </c>
      <c r="C20" s="18" t="inlineStr">
        <is>
          <t>Bùi Thị Liên</t>
        </is>
      </c>
      <c r="D20" s="17" t="inlineStr">
        <is>
          <t>VP</t>
        </is>
      </c>
      <c r="E20" s="18" t="inlineStr">
        <is>
          <t>Chuyên viên Kế toán</t>
        </is>
      </c>
      <c r="F20" s="19" t="inlineStr">
        <is>
          <t>X</t>
        </is>
      </c>
      <c r="G20" s="20" t="inlineStr">
        <is>
          <t>CN</t>
        </is>
      </c>
      <c r="H20" s="19" t="inlineStr">
        <is>
          <t>X</t>
        </is>
      </c>
      <c r="I20" s="19" t="inlineStr">
        <is>
          <t>X</t>
        </is>
      </c>
      <c r="J20" s="19" t="inlineStr">
        <is>
          <t>X</t>
        </is>
      </c>
      <c r="K20" s="19" t="inlineStr">
        <is>
          <t>X</t>
        </is>
      </c>
      <c r="L20" s="19" t="inlineStr">
        <is>
          <t>X</t>
        </is>
      </c>
      <c r="M20" s="19" t="inlineStr">
        <is>
          <t>X</t>
        </is>
      </c>
      <c r="N20" s="20" t="inlineStr">
        <is>
          <t>CN</t>
        </is>
      </c>
      <c r="O20" s="19" t="inlineStr">
        <is>
          <t>X</t>
        </is>
      </c>
      <c r="P20" s="19" t="inlineStr">
        <is>
          <t>X</t>
        </is>
      </c>
      <c r="Q20" s="19" t="inlineStr">
        <is>
          <t>X</t>
        </is>
      </c>
      <c r="R20" s="19" t="inlineStr">
        <is>
          <t>X</t>
        </is>
      </c>
      <c r="S20" s="19" t="inlineStr">
        <is>
          <t>X</t>
        </is>
      </c>
      <c r="T20" s="19" t="inlineStr">
        <is>
          <t>X</t>
        </is>
      </c>
      <c r="U20" s="20" t="inlineStr">
        <is>
          <t>CN</t>
        </is>
      </c>
      <c r="V20" s="19" t="inlineStr">
        <is>
          <t>X</t>
        </is>
      </c>
      <c r="W20" s="19" t="inlineStr">
        <is>
          <t>X</t>
        </is>
      </c>
      <c r="X20" s="19" t="inlineStr">
        <is>
          <t>X</t>
        </is>
      </c>
      <c r="Y20" s="19" t="inlineStr">
        <is>
          <t>X</t>
        </is>
      </c>
      <c r="Z20" s="19" t="inlineStr">
        <is>
          <t>X</t>
        </is>
      </c>
      <c r="AA20" s="19" t="inlineStr">
        <is>
          <t>X</t>
        </is>
      </c>
      <c r="AB20" s="20" t="inlineStr">
        <is>
          <t>CN</t>
        </is>
      </c>
      <c r="AC20" s="19" t="inlineStr">
        <is>
          <t>X</t>
        </is>
      </c>
      <c r="AD20" s="19" t="inlineStr">
        <is>
          <t>X</t>
        </is>
      </c>
      <c r="AE20" s="19" t="inlineStr">
        <is>
          <t>X</t>
        </is>
      </c>
      <c r="AF20" s="19" t="inlineStr">
        <is>
          <t>X</t>
        </is>
      </c>
      <c r="AG20" s="19" t="inlineStr">
        <is>
          <t>X</t>
        </is>
      </c>
      <c r="AH20" s="19" t="inlineStr">
        <is>
          <t>P</t>
        </is>
      </c>
      <c r="AI20" s="20" t="inlineStr">
        <is>
          <t>CN</t>
        </is>
      </c>
      <c r="AJ20" s="19" t="inlineStr">
        <is>
          <t>P</t>
        </is>
      </c>
      <c r="AK20" s="21">
        <f>COUNTIF(F20:AJ20,"X") + COUNTIF(F20:AJ20,"x") + COUNTIF(F20:AJ20,"1/2")*0.5 + COUNTIF(F20:AJ20,"0.5")*0.5 + COUNTIF(F20:AJ20,"P")</f>
        <v/>
      </c>
      <c r="AL20" s="17" t="inlineStr">
        <is>
          <t>-</t>
        </is>
      </c>
      <c r="AM20" s="17" t="inlineStr">
        <is>
          <t>-</t>
        </is>
      </c>
      <c r="AN20" s="17" t="inlineStr">
        <is>
          <t>-</t>
        </is>
      </c>
      <c r="AO20" s="17" t="n">
        <v>0</v>
      </c>
      <c r="AP20" s="17" t="n">
        <v>20</v>
      </c>
      <c r="AQ20" s="21" t="n">
        <v>4.5</v>
      </c>
      <c r="AR20" s="17">
        <f>COUNTIF(F20:AJ20,"P") + COUNTIF(F20:AJ20,"p")</f>
        <v/>
      </c>
      <c r="AS20" s="18" t="inlineStr"/>
    </row>
    <row r="21">
      <c r="A21" s="17" t="n">
        <v>13</v>
      </c>
      <c r="B21" s="17" t="inlineStr">
        <is>
          <t>10004026</t>
        </is>
      </c>
      <c r="C21" s="18" t="inlineStr">
        <is>
          <t>Lê Thị Thùy Dương</t>
        </is>
      </c>
      <c r="D21" s="17" t="inlineStr">
        <is>
          <t>VP</t>
        </is>
      </c>
      <c r="E21" s="18" t="inlineStr">
        <is>
          <t>Trưởng phòng Tài chính Kế toán</t>
        </is>
      </c>
      <c r="F21" s="19" t="inlineStr">
        <is>
          <t>X</t>
        </is>
      </c>
      <c r="G21" s="20" t="inlineStr">
        <is>
          <t>CN</t>
        </is>
      </c>
      <c r="H21" s="19" t="inlineStr">
        <is>
          <t>X</t>
        </is>
      </c>
      <c r="I21" s="19" t="inlineStr">
        <is>
          <t>X</t>
        </is>
      </c>
      <c r="J21" s="19" t="inlineStr">
        <is>
          <t>X</t>
        </is>
      </c>
      <c r="K21" s="19" t="inlineStr">
        <is>
          <t>X</t>
        </is>
      </c>
      <c r="L21" s="19" t="inlineStr">
        <is>
          <t>X</t>
        </is>
      </c>
      <c r="M21" s="19" t="inlineStr">
        <is>
          <t>X</t>
        </is>
      </c>
      <c r="N21" s="20" t="inlineStr">
        <is>
          <t>CN</t>
        </is>
      </c>
      <c r="O21" s="19" t="inlineStr">
        <is>
          <t>X</t>
        </is>
      </c>
      <c r="P21" s="19" t="inlineStr">
        <is>
          <t>X</t>
        </is>
      </c>
      <c r="Q21" s="19" t="inlineStr">
        <is>
          <t>X</t>
        </is>
      </c>
      <c r="R21" s="19" t="inlineStr">
        <is>
          <t>X</t>
        </is>
      </c>
      <c r="S21" s="19" t="inlineStr">
        <is>
          <t>X</t>
        </is>
      </c>
      <c r="T21" s="19" t="inlineStr">
        <is>
          <t>X</t>
        </is>
      </c>
      <c r="U21" s="20" t="inlineStr">
        <is>
          <t>CN</t>
        </is>
      </c>
      <c r="V21" s="19" t="inlineStr">
        <is>
          <t>X</t>
        </is>
      </c>
      <c r="W21" s="19" t="inlineStr">
        <is>
          <t>X</t>
        </is>
      </c>
      <c r="X21" s="19" t="inlineStr">
        <is>
          <t>X</t>
        </is>
      </c>
      <c r="Y21" s="19" t="inlineStr">
        <is>
          <t>X</t>
        </is>
      </c>
      <c r="Z21" s="19" t="inlineStr">
        <is>
          <t>X</t>
        </is>
      </c>
      <c r="AA21" s="19" t="inlineStr">
        <is>
          <t>X</t>
        </is>
      </c>
      <c r="AB21" s="20" t="inlineStr">
        <is>
          <t>CN</t>
        </is>
      </c>
      <c r="AC21" s="19" t="inlineStr">
        <is>
          <t>X</t>
        </is>
      </c>
      <c r="AD21" s="19" t="inlineStr">
        <is>
          <t>X</t>
        </is>
      </c>
      <c r="AE21" s="19" t="inlineStr">
        <is>
          <t>X</t>
        </is>
      </c>
      <c r="AF21" s="19" t="inlineStr">
        <is>
          <t>X</t>
        </is>
      </c>
      <c r="AG21" s="19" t="inlineStr">
        <is>
          <t>X</t>
        </is>
      </c>
      <c r="AH21" s="19" t="inlineStr">
        <is>
          <t>X</t>
        </is>
      </c>
      <c r="AI21" s="20" t="inlineStr">
        <is>
          <t>CN</t>
        </is>
      </c>
      <c r="AJ21" s="19" t="inlineStr">
        <is>
          <t>X</t>
        </is>
      </c>
      <c r="AK21" s="21">
        <f>COUNTIF(F21:AJ21,"X") + COUNTIF(F21:AJ21,"x") + COUNTIF(F21:AJ21,"1/2")*0.5 + COUNTIF(F21:AJ21,"0.5")*0.5 + COUNTIF(F21:AJ21,"P")</f>
        <v/>
      </c>
      <c r="AL21" s="17" t="inlineStr">
        <is>
          <t>-</t>
        </is>
      </c>
      <c r="AM21" s="17" t="inlineStr">
        <is>
          <t>-</t>
        </is>
      </c>
      <c r="AN21" s="17" t="inlineStr">
        <is>
          <t>-</t>
        </is>
      </c>
      <c r="AO21" s="17" t="n">
        <v>0</v>
      </c>
      <c r="AP21" s="17" t="n">
        <v>21</v>
      </c>
      <c r="AQ21" s="21" t="n">
        <v>0</v>
      </c>
      <c r="AR21" s="17">
        <f>COUNTIF(F21:AJ21,"P") + COUNTIF(F21:AJ21,"p")</f>
        <v/>
      </c>
      <c r="AS21" s="18" t="inlineStr"/>
    </row>
    <row r="22">
      <c r="A22" s="17" t="n">
        <v>14</v>
      </c>
      <c r="B22" s="17" t="inlineStr">
        <is>
          <t>10005451</t>
        </is>
      </c>
      <c r="C22" s="18" t="inlineStr">
        <is>
          <t>Thế Thị Trang</t>
        </is>
      </c>
      <c r="D22" s="17" t="inlineStr">
        <is>
          <t>VP</t>
        </is>
      </c>
      <c r="E22" s="18" t="inlineStr">
        <is>
          <t>Chuyên viên Kế toán</t>
        </is>
      </c>
      <c r="F22" s="19" t="inlineStr">
        <is>
          <t>X</t>
        </is>
      </c>
      <c r="G22" s="20" t="inlineStr">
        <is>
          <t>CN</t>
        </is>
      </c>
      <c r="H22" s="19" t="inlineStr">
        <is>
          <t>X</t>
        </is>
      </c>
      <c r="I22" s="19" t="inlineStr">
        <is>
          <t>X</t>
        </is>
      </c>
      <c r="J22" s="19" t="inlineStr">
        <is>
          <t>X</t>
        </is>
      </c>
      <c r="K22" s="19" t="inlineStr">
        <is>
          <t>X</t>
        </is>
      </c>
      <c r="L22" s="19" t="inlineStr">
        <is>
          <t>X</t>
        </is>
      </c>
      <c r="M22" s="19" t="inlineStr">
        <is>
          <t>X</t>
        </is>
      </c>
      <c r="N22" s="20" t="inlineStr">
        <is>
          <t>CN</t>
        </is>
      </c>
      <c r="O22" s="19" t="inlineStr">
        <is>
          <t>X</t>
        </is>
      </c>
      <c r="P22" s="19" t="inlineStr">
        <is>
          <t>X</t>
        </is>
      </c>
      <c r="Q22" s="19" t="inlineStr">
        <is>
          <t>X</t>
        </is>
      </c>
      <c r="R22" s="19" t="inlineStr">
        <is>
          <t>X</t>
        </is>
      </c>
      <c r="S22" s="19" t="inlineStr">
        <is>
          <t>X</t>
        </is>
      </c>
      <c r="T22" s="19" t="inlineStr">
        <is>
          <t>X</t>
        </is>
      </c>
      <c r="U22" s="20" t="inlineStr">
        <is>
          <t>CN</t>
        </is>
      </c>
      <c r="V22" s="19" t="inlineStr">
        <is>
          <t>X</t>
        </is>
      </c>
      <c r="W22" s="19" t="inlineStr">
        <is>
          <t>X</t>
        </is>
      </c>
      <c r="X22" s="19" t="inlineStr">
        <is>
          <t>X</t>
        </is>
      </c>
      <c r="Y22" s="19" t="inlineStr">
        <is>
          <t>X</t>
        </is>
      </c>
      <c r="Z22" s="19" t="inlineStr">
        <is>
          <t>X</t>
        </is>
      </c>
      <c r="AA22" s="19" t="inlineStr">
        <is>
          <t>X</t>
        </is>
      </c>
      <c r="AB22" s="20" t="inlineStr">
        <is>
          <t>CN</t>
        </is>
      </c>
      <c r="AC22" s="19" t="inlineStr">
        <is>
          <t>X</t>
        </is>
      </c>
      <c r="AD22" s="19" t="inlineStr">
        <is>
          <t>X</t>
        </is>
      </c>
      <c r="AE22" s="19" t="inlineStr">
        <is>
          <t>X</t>
        </is>
      </c>
      <c r="AF22" s="19" t="inlineStr">
        <is>
          <t>X</t>
        </is>
      </c>
      <c r="AG22" s="19" t="inlineStr">
        <is>
          <t>X</t>
        </is>
      </c>
      <c r="AH22" s="19" t="inlineStr">
        <is>
          <t>X</t>
        </is>
      </c>
      <c r="AI22" s="20" t="inlineStr">
        <is>
          <t>CN</t>
        </is>
      </c>
      <c r="AJ22" s="19" t="inlineStr">
        <is>
          <t>P</t>
        </is>
      </c>
      <c r="AK22" s="21">
        <f>COUNTIF(F22:AJ22,"X") + COUNTIF(F22:AJ22,"x") + COUNTIF(F22:AJ22,"1/2")*0.5 + COUNTIF(F22:AJ22,"0.5")*0.5 + COUNTIF(F22:AJ22,"P")</f>
        <v/>
      </c>
      <c r="AL22" s="17" t="inlineStr">
        <is>
          <t>-</t>
        </is>
      </c>
      <c r="AM22" s="17" t="inlineStr">
        <is>
          <t>-</t>
        </is>
      </c>
      <c r="AN22" s="17" t="inlineStr">
        <is>
          <t>-</t>
        </is>
      </c>
      <c r="AO22" s="17" t="n">
        <v>0</v>
      </c>
      <c r="AP22" s="17" t="n">
        <v>21</v>
      </c>
      <c r="AQ22" s="21" t="n">
        <v>0</v>
      </c>
      <c r="AR22" s="17">
        <f>COUNTIF(F22:AJ22,"P") + COUNTIF(F22:AJ22,"p")</f>
        <v/>
      </c>
      <c r="AS22" s="18" t="inlineStr"/>
    </row>
    <row r="23">
      <c r="A23" s="17" t="n">
        <v>15</v>
      </c>
      <c r="B23" s="17" t="inlineStr">
        <is>
          <t>10008554</t>
        </is>
      </c>
      <c r="C23" s="18" t="inlineStr">
        <is>
          <t>Bùi Thị Thu Thủy</t>
        </is>
      </c>
      <c r="D23" s="17" t="inlineStr">
        <is>
          <t>VP</t>
        </is>
      </c>
      <c r="E23" s="18" t="inlineStr">
        <is>
          <t>Chuyên viên Kế toán</t>
        </is>
      </c>
      <c r="F23" s="19" t="inlineStr">
        <is>
          <t>X</t>
        </is>
      </c>
      <c r="G23" s="20" t="inlineStr">
        <is>
          <t>CN</t>
        </is>
      </c>
      <c r="H23" s="19" t="inlineStr">
        <is>
          <t>X</t>
        </is>
      </c>
      <c r="I23" s="19" t="inlineStr">
        <is>
          <t>X</t>
        </is>
      </c>
      <c r="J23" s="19" t="inlineStr">
        <is>
          <t>X</t>
        </is>
      </c>
      <c r="K23" s="19" t="inlineStr">
        <is>
          <t>X</t>
        </is>
      </c>
      <c r="L23" s="19" t="inlineStr">
        <is>
          <t>X</t>
        </is>
      </c>
      <c r="M23" s="19" t="inlineStr">
        <is>
          <t>X</t>
        </is>
      </c>
      <c r="N23" s="20" t="inlineStr">
        <is>
          <t>CN</t>
        </is>
      </c>
      <c r="O23" s="19" t="inlineStr">
        <is>
          <t>X</t>
        </is>
      </c>
      <c r="P23" s="19" t="inlineStr">
        <is>
          <t>X</t>
        </is>
      </c>
      <c r="Q23" s="19" t="inlineStr">
        <is>
          <t>X</t>
        </is>
      </c>
      <c r="R23" s="19" t="inlineStr">
        <is>
          <t>X</t>
        </is>
      </c>
      <c r="S23" s="19" t="inlineStr">
        <is>
          <t>X</t>
        </is>
      </c>
      <c r="T23" s="19" t="inlineStr">
        <is>
          <t>X</t>
        </is>
      </c>
      <c r="U23" s="20" t="inlineStr">
        <is>
          <t>CN</t>
        </is>
      </c>
      <c r="V23" s="19" t="inlineStr">
        <is>
          <t>X</t>
        </is>
      </c>
      <c r="W23" s="19" t="inlineStr">
        <is>
          <t>X</t>
        </is>
      </c>
      <c r="X23" s="19" t="inlineStr">
        <is>
          <t>X</t>
        </is>
      </c>
      <c r="Y23" s="19" t="inlineStr">
        <is>
          <t>X</t>
        </is>
      </c>
      <c r="Z23" s="19" t="inlineStr">
        <is>
          <t>X</t>
        </is>
      </c>
      <c r="AA23" s="19" t="inlineStr">
        <is>
          <t>X</t>
        </is>
      </c>
      <c r="AB23" s="20" t="inlineStr">
        <is>
          <t>CN</t>
        </is>
      </c>
      <c r="AC23" s="19" t="inlineStr">
        <is>
          <t>X</t>
        </is>
      </c>
      <c r="AD23" s="19" t="inlineStr">
        <is>
          <t>X</t>
        </is>
      </c>
      <c r="AE23" s="19" t="inlineStr">
        <is>
          <t>X</t>
        </is>
      </c>
      <c r="AF23" s="19" t="inlineStr">
        <is>
          <t>X</t>
        </is>
      </c>
      <c r="AG23" s="19" t="inlineStr">
        <is>
          <t>X</t>
        </is>
      </c>
      <c r="AH23" s="19" t="inlineStr">
        <is>
          <t>X</t>
        </is>
      </c>
      <c r="AI23" s="20" t="inlineStr">
        <is>
          <t>CN</t>
        </is>
      </c>
      <c r="AJ23" s="19" t="inlineStr">
        <is>
          <t>P</t>
        </is>
      </c>
      <c r="AK23" s="21">
        <f>COUNTIF(F23:AJ23,"X") + COUNTIF(F23:AJ23,"x") + COUNTIF(F23:AJ23,"1/2")*0.5 + COUNTIF(F23:AJ23,"0.5")*0.5 + COUNTIF(F23:AJ23,"P")</f>
        <v/>
      </c>
      <c r="AL23" s="17" t="inlineStr">
        <is>
          <t>-</t>
        </is>
      </c>
      <c r="AM23" s="17" t="inlineStr">
        <is>
          <t>-</t>
        </is>
      </c>
      <c r="AN23" s="17" t="inlineStr">
        <is>
          <t>-</t>
        </is>
      </c>
      <c r="AO23" s="17" t="n">
        <v>0</v>
      </c>
      <c r="AP23" s="17" t="n">
        <v>20</v>
      </c>
      <c r="AQ23" s="21" t="n">
        <v>0</v>
      </c>
      <c r="AR23" s="17">
        <f>COUNTIF(F23:AJ23,"P") + COUNTIF(F23:AJ23,"p")</f>
        <v/>
      </c>
      <c r="AS23" s="18" t="inlineStr"/>
    </row>
    <row r="24">
      <c r="A24" s="17" t="n">
        <v>16</v>
      </c>
      <c r="B24" s="17" t="inlineStr">
        <is>
          <t>10009041</t>
        </is>
      </c>
      <c r="C24" s="18" t="inlineStr">
        <is>
          <t>Đỗ Thị Thảo</t>
        </is>
      </c>
      <c r="D24" s="17" t="inlineStr">
        <is>
          <t>VP</t>
        </is>
      </c>
      <c r="E24" s="18" t="inlineStr">
        <is>
          <t>Kế toán tổng hợp</t>
        </is>
      </c>
      <c r="F24" s="19" t="inlineStr">
        <is>
          <t>X</t>
        </is>
      </c>
      <c r="G24" s="20" t="inlineStr">
        <is>
          <t>CN</t>
        </is>
      </c>
      <c r="H24" s="19" t="inlineStr">
        <is>
          <t>X</t>
        </is>
      </c>
      <c r="I24" s="19" t="inlineStr">
        <is>
          <t>X</t>
        </is>
      </c>
      <c r="J24" s="19" t="inlineStr">
        <is>
          <t>X</t>
        </is>
      </c>
      <c r="K24" s="19" t="inlineStr">
        <is>
          <t>X</t>
        </is>
      </c>
      <c r="L24" s="19" t="inlineStr">
        <is>
          <t>X</t>
        </is>
      </c>
      <c r="M24" s="19" t="inlineStr">
        <is>
          <t>X</t>
        </is>
      </c>
      <c r="N24" s="20" t="inlineStr">
        <is>
          <t>CN</t>
        </is>
      </c>
      <c r="O24" s="19" t="inlineStr">
        <is>
          <t>X</t>
        </is>
      </c>
      <c r="P24" s="19" t="inlineStr">
        <is>
          <t>X</t>
        </is>
      </c>
      <c r="Q24" s="19" t="inlineStr">
        <is>
          <t>X</t>
        </is>
      </c>
      <c r="R24" s="19" t="inlineStr">
        <is>
          <t>X</t>
        </is>
      </c>
      <c r="S24" s="19" t="inlineStr">
        <is>
          <t>X</t>
        </is>
      </c>
      <c r="T24" s="19" t="inlineStr">
        <is>
          <t>X</t>
        </is>
      </c>
      <c r="U24" s="20" t="inlineStr">
        <is>
          <t>CN</t>
        </is>
      </c>
      <c r="V24" s="19" t="inlineStr">
        <is>
          <t>X</t>
        </is>
      </c>
      <c r="W24" s="19" t="inlineStr">
        <is>
          <t>X</t>
        </is>
      </c>
      <c r="X24" s="19" t="inlineStr">
        <is>
          <t>X</t>
        </is>
      </c>
      <c r="Y24" s="19" t="inlineStr">
        <is>
          <t>X</t>
        </is>
      </c>
      <c r="Z24" s="19" t="inlineStr">
        <is>
          <t>X</t>
        </is>
      </c>
      <c r="AA24" s="19" t="inlineStr">
        <is>
          <t>X</t>
        </is>
      </c>
      <c r="AB24" s="20" t="inlineStr">
        <is>
          <t>CN</t>
        </is>
      </c>
      <c r="AC24" s="19" t="inlineStr">
        <is>
          <t>X</t>
        </is>
      </c>
      <c r="AD24" s="19" t="inlineStr">
        <is>
          <t>X</t>
        </is>
      </c>
      <c r="AE24" s="19" t="inlineStr">
        <is>
          <t>X</t>
        </is>
      </c>
      <c r="AF24" s="19" t="inlineStr">
        <is>
          <t>X</t>
        </is>
      </c>
      <c r="AG24" s="19" t="inlineStr">
        <is>
          <t>X</t>
        </is>
      </c>
      <c r="AH24" s="19" t="inlineStr">
        <is>
          <t>X</t>
        </is>
      </c>
      <c r="AI24" s="20" t="inlineStr">
        <is>
          <t>CN</t>
        </is>
      </c>
      <c r="AJ24" s="19" t="inlineStr">
        <is>
          <t>P</t>
        </is>
      </c>
      <c r="AK24" s="21">
        <f>COUNTIF(F24:AJ24,"X") + COUNTIF(F24:AJ24,"x") + COUNTIF(F24:AJ24,"1/2")*0.5 + COUNTIF(F24:AJ24,"0.5")*0.5 + COUNTIF(F24:AJ24,"P")</f>
        <v/>
      </c>
      <c r="AL24" s="17" t="inlineStr">
        <is>
          <t>-</t>
        </is>
      </c>
      <c r="AM24" s="17" t="inlineStr">
        <is>
          <t>-</t>
        </is>
      </c>
      <c r="AN24" s="17" t="inlineStr">
        <is>
          <t>-</t>
        </is>
      </c>
      <c r="AO24" s="17" t="n">
        <v>0</v>
      </c>
      <c r="AP24" s="17" t="n">
        <v>20</v>
      </c>
      <c r="AQ24" s="21" t="n">
        <v>0</v>
      </c>
      <c r="AR24" s="17">
        <f>COUNTIF(F24:AJ24,"P") + COUNTIF(F24:AJ24,"p")</f>
        <v/>
      </c>
      <c r="AS24" s="18" t="inlineStr"/>
    </row>
    <row r="25">
      <c r="A25" s="17" t="n">
        <v>17</v>
      </c>
      <c r="B25" s="17" t="inlineStr">
        <is>
          <t>10012215</t>
        </is>
      </c>
      <c r="C25" s="18" t="inlineStr">
        <is>
          <t>Nguyễn Thị Thắm</t>
        </is>
      </c>
      <c r="D25" s="17" t="inlineStr">
        <is>
          <t>VP</t>
        </is>
      </c>
      <c r="E25" s="18" t="inlineStr">
        <is>
          <t>Chuyên viên Kế toán</t>
        </is>
      </c>
      <c r="F25" s="19" t="inlineStr">
        <is>
          <t>X</t>
        </is>
      </c>
      <c r="G25" s="20" t="inlineStr">
        <is>
          <t>CN</t>
        </is>
      </c>
      <c r="H25" s="19" t="inlineStr">
        <is>
          <t>X</t>
        </is>
      </c>
      <c r="I25" s="19" t="inlineStr">
        <is>
          <t>X</t>
        </is>
      </c>
      <c r="J25" s="19" t="inlineStr">
        <is>
          <t>X</t>
        </is>
      </c>
      <c r="K25" s="19" t="inlineStr">
        <is>
          <t>X</t>
        </is>
      </c>
      <c r="L25" s="19" t="inlineStr">
        <is>
          <t>X</t>
        </is>
      </c>
      <c r="M25" s="19" t="inlineStr">
        <is>
          <t>X</t>
        </is>
      </c>
      <c r="N25" s="20" t="inlineStr">
        <is>
          <t>CN</t>
        </is>
      </c>
      <c r="O25" s="19" t="inlineStr">
        <is>
          <t>X</t>
        </is>
      </c>
      <c r="P25" s="19" t="inlineStr">
        <is>
          <t>X</t>
        </is>
      </c>
      <c r="Q25" s="19" t="inlineStr">
        <is>
          <t>X</t>
        </is>
      </c>
      <c r="R25" s="19" t="inlineStr">
        <is>
          <t>X</t>
        </is>
      </c>
      <c r="S25" s="19" t="inlineStr">
        <is>
          <t>X</t>
        </is>
      </c>
      <c r="T25" s="19" t="inlineStr">
        <is>
          <t>X</t>
        </is>
      </c>
      <c r="U25" s="20" t="inlineStr">
        <is>
          <t>CN</t>
        </is>
      </c>
      <c r="V25" s="19" t="inlineStr">
        <is>
          <t>X</t>
        </is>
      </c>
      <c r="W25" s="19" t="inlineStr">
        <is>
          <t>X</t>
        </is>
      </c>
      <c r="X25" s="19" t="inlineStr">
        <is>
          <t>X</t>
        </is>
      </c>
      <c r="Y25" s="19" t="inlineStr">
        <is>
          <t>X</t>
        </is>
      </c>
      <c r="Z25" s="19" t="inlineStr">
        <is>
          <t>X</t>
        </is>
      </c>
      <c r="AA25" s="19" t="inlineStr">
        <is>
          <t>X</t>
        </is>
      </c>
      <c r="AB25" s="20" t="inlineStr">
        <is>
          <t>CN</t>
        </is>
      </c>
      <c r="AC25" s="19" t="inlineStr">
        <is>
          <t>X</t>
        </is>
      </c>
      <c r="AD25" s="19" t="inlineStr">
        <is>
          <t>X</t>
        </is>
      </c>
      <c r="AE25" s="19" t="inlineStr">
        <is>
          <t>X</t>
        </is>
      </c>
      <c r="AF25" s="19" t="inlineStr">
        <is>
          <t>X</t>
        </is>
      </c>
      <c r="AG25" s="19" t="inlineStr">
        <is>
          <t>X</t>
        </is>
      </c>
      <c r="AH25" s="19" t="inlineStr">
        <is>
          <t>V</t>
        </is>
      </c>
      <c r="AI25" s="20" t="inlineStr">
        <is>
          <t>CN</t>
        </is>
      </c>
      <c r="AJ25" s="19" t="inlineStr">
        <is>
          <t>V</t>
        </is>
      </c>
      <c r="AK25" s="21">
        <f>COUNTIF(F25:AJ25,"X") + COUNTIF(F25:AJ25,"x") + COUNTIF(F25:AJ25,"1/2")*0.5 + COUNTIF(F25:AJ25,"0.5")*0.5 + COUNTIF(F25:AJ25,"P")</f>
        <v/>
      </c>
      <c r="AL25" s="17" t="inlineStr">
        <is>
          <t>-</t>
        </is>
      </c>
      <c r="AM25" s="17" t="inlineStr">
        <is>
          <t>-</t>
        </is>
      </c>
      <c r="AN25" s="17" t="inlineStr">
        <is>
          <t>-</t>
        </is>
      </c>
      <c r="AO25" s="17" t="n">
        <v>0</v>
      </c>
      <c r="AP25" s="17" t="n">
        <v>18</v>
      </c>
      <c r="AQ25" s="21" t="n">
        <v>0</v>
      </c>
      <c r="AR25" s="17">
        <f>COUNTIF(F25:AJ25,"P") + COUNTIF(F25:AJ25,"p")</f>
        <v/>
      </c>
      <c r="AS25" s="18" t="inlineStr"/>
    </row>
    <row r="26">
      <c r="A26" s="17" t="n">
        <v>18</v>
      </c>
      <c r="B26" s="17" t="inlineStr">
        <is>
          <t>10003676</t>
        </is>
      </c>
      <c r="C26" s="18" t="inlineStr">
        <is>
          <t>Nguyễn Thị Kim Chi</t>
        </is>
      </c>
      <c r="D26" s="17" t="inlineStr">
        <is>
          <t>VP</t>
        </is>
      </c>
      <c r="E26" s="18" t="inlineStr">
        <is>
          <t>Trưởng phòng Hành chính Nhân sự</t>
        </is>
      </c>
      <c r="F26" s="19" t="inlineStr">
        <is>
          <t>X</t>
        </is>
      </c>
      <c r="G26" s="20" t="inlineStr">
        <is>
          <t>CN</t>
        </is>
      </c>
      <c r="H26" s="19" t="inlineStr">
        <is>
          <t>X</t>
        </is>
      </c>
      <c r="I26" s="19" t="inlineStr">
        <is>
          <t>X</t>
        </is>
      </c>
      <c r="J26" s="19" t="inlineStr">
        <is>
          <t>X</t>
        </is>
      </c>
      <c r="K26" s="19" t="inlineStr">
        <is>
          <t>X</t>
        </is>
      </c>
      <c r="L26" s="19" t="inlineStr">
        <is>
          <t>X</t>
        </is>
      </c>
      <c r="M26" s="19" t="inlineStr">
        <is>
          <t>X</t>
        </is>
      </c>
      <c r="N26" s="20" t="inlineStr">
        <is>
          <t>CN</t>
        </is>
      </c>
      <c r="O26" s="19" t="inlineStr">
        <is>
          <t>X</t>
        </is>
      </c>
      <c r="P26" s="19" t="inlineStr">
        <is>
          <t>X</t>
        </is>
      </c>
      <c r="Q26" s="19" t="inlineStr">
        <is>
          <t>X</t>
        </is>
      </c>
      <c r="R26" s="19" t="inlineStr">
        <is>
          <t>X</t>
        </is>
      </c>
      <c r="S26" s="19" t="inlineStr">
        <is>
          <t>X</t>
        </is>
      </c>
      <c r="T26" s="19" t="inlineStr">
        <is>
          <t>X</t>
        </is>
      </c>
      <c r="U26" s="20" t="inlineStr">
        <is>
          <t>CN</t>
        </is>
      </c>
      <c r="V26" s="19" t="inlineStr">
        <is>
          <t>X</t>
        </is>
      </c>
      <c r="W26" s="19" t="inlineStr">
        <is>
          <t>X</t>
        </is>
      </c>
      <c r="X26" s="19" t="inlineStr">
        <is>
          <t>X</t>
        </is>
      </c>
      <c r="Y26" s="19" t="inlineStr">
        <is>
          <t>X</t>
        </is>
      </c>
      <c r="Z26" s="19" t="inlineStr">
        <is>
          <t>X</t>
        </is>
      </c>
      <c r="AA26" s="19" t="inlineStr">
        <is>
          <t>X</t>
        </is>
      </c>
      <c r="AB26" s="20" t="inlineStr">
        <is>
          <t>CN</t>
        </is>
      </c>
      <c r="AC26" s="19" t="inlineStr">
        <is>
          <t>X</t>
        </is>
      </c>
      <c r="AD26" s="19" t="inlineStr">
        <is>
          <t>X</t>
        </is>
      </c>
      <c r="AE26" s="19" t="inlineStr">
        <is>
          <t>X</t>
        </is>
      </c>
      <c r="AF26" s="19" t="inlineStr">
        <is>
          <t>X</t>
        </is>
      </c>
      <c r="AG26" s="19" t="inlineStr">
        <is>
          <t>X</t>
        </is>
      </c>
      <c r="AH26" s="19" t="inlineStr">
        <is>
          <t>P</t>
        </is>
      </c>
      <c r="AI26" s="20" t="inlineStr">
        <is>
          <t>CN</t>
        </is>
      </c>
      <c r="AJ26" s="19" t="inlineStr">
        <is>
          <t>P</t>
        </is>
      </c>
      <c r="AK26" s="21">
        <f>COUNTIF(F26:AJ26,"X") + COUNTIF(F26:AJ26,"x") + COUNTIF(F26:AJ26,"1/2")*0.5 + COUNTIF(F26:AJ26,"0.5")*0.5 + COUNTIF(F26:AJ26,"P")</f>
        <v/>
      </c>
      <c r="AL26" s="17" t="inlineStr">
        <is>
          <t>-</t>
        </is>
      </c>
      <c r="AM26" s="17" t="inlineStr">
        <is>
          <t>-</t>
        </is>
      </c>
      <c r="AN26" s="17" t="inlineStr">
        <is>
          <t>-</t>
        </is>
      </c>
      <c r="AO26" s="17" t="n">
        <v>0</v>
      </c>
      <c r="AP26" s="17" t="n">
        <v>20</v>
      </c>
      <c r="AQ26" s="21" t="n">
        <v>0</v>
      </c>
      <c r="AR26" s="17">
        <f>COUNTIF(F26:AJ26,"P") + COUNTIF(F26:AJ26,"p")</f>
        <v/>
      </c>
      <c r="AS26" s="18" t="inlineStr"/>
    </row>
    <row r="27">
      <c r="A27" s="17" t="n">
        <v>19</v>
      </c>
      <c r="B27" s="17" t="inlineStr">
        <is>
          <t>10004041</t>
        </is>
      </c>
      <c r="C27" s="18" t="inlineStr">
        <is>
          <t>Thế Thị Minh Tâm</t>
        </is>
      </c>
      <c r="D27" s="17" t="inlineStr">
        <is>
          <t>VP</t>
        </is>
      </c>
      <c r="E27" s="18" t="inlineStr">
        <is>
          <t>Chuyên viên Nhân sự</t>
        </is>
      </c>
      <c r="F27" s="19" t="inlineStr">
        <is>
          <t>X</t>
        </is>
      </c>
      <c r="G27" s="20" t="inlineStr">
        <is>
          <t>CN</t>
        </is>
      </c>
      <c r="H27" s="19" t="inlineStr">
        <is>
          <t>X</t>
        </is>
      </c>
      <c r="I27" s="19" t="inlineStr">
        <is>
          <t>X</t>
        </is>
      </c>
      <c r="J27" s="19" t="inlineStr">
        <is>
          <t>X</t>
        </is>
      </c>
      <c r="K27" s="19" t="inlineStr">
        <is>
          <t>X</t>
        </is>
      </c>
      <c r="L27" s="19" t="inlineStr">
        <is>
          <t>X</t>
        </is>
      </c>
      <c r="M27" s="19" t="inlineStr">
        <is>
          <t>X</t>
        </is>
      </c>
      <c r="N27" s="20" t="inlineStr">
        <is>
          <t>CN</t>
        </is>
      </c>
      <c r="O27" s="19" t="inlineStr">
        <is>
          <t>X</t>
        </is>
      </c>
      <c r="P27" s="19" t="inlineStr">
        <is>
          <t>X</t>
        </is>
      </c>
      <c r="Q27" s="19" t="inlineStr">
        <is>
          <t>X</t>
        </is>
      </c>
      <c r="R27" s="19" t="inlineStr">
        <is>
          <t>X</t>
        </is>
      </c>
      <c r="S27" s="19" t="inlineStr">
        <is>
          <t>X</t>
        </is>
      </c>
      <c r="T27" s="19" t="inlineStr">
        <is>
          <t>X</t>
        </is>
      </c>
      <c r="U27" s="20" t="inlineStr">
        <is>
          <t>CN</t>
        </is>
      </c>
      <c r="V27" s="19" t="inlineStr">
        <is>
          <t>X</t>
        </is>
      </c>
      <c r="W27" s="19" t="inlineStr">
        <is>
          <t>X</t>
        </is>
      </c>
      <c r="X27" s="19" t="inlineStr">
        <is>
          <t>X</t>
        </is>
      </c>
      <c r="Y27" s="19" t="inlineStr">
        <is>
          <t>X</t>
        </is>
      </c>
      <c r="Z27" s="19" t="inlineStr">
        <is>
          <t>X</t>
        </is>
      </c>
      <c r="AA27" s="19" t="inlineStr">
        <is>
          <t>X</t>
        </is>
      </c>
      <c r="AB27" s="20" t="inlineStr">
        <is>
          <t>CN</t>
        </is>
      </c>
      <c r="AC27" s="19" t="inlineStr">
        <is>
          <t>X</t>
        </is>
      </c>
      <c r="AD27" s="19" t="inlineStr">
        <is>
          <t>X</t>
        </is>
      </c>
      <c r="AE27" s="19" t="inlineStr">
        <is>
          <t>X</t>
        </is>
      </c>
      <c r="AF27" s="19" t="inlineStr">
        <is>
          <t>X</t>
        </is>
      </c>
      <c r="AG27" s="19" t="inlineStr">
        <is>
          <t>X</t>
        </is>
      </c>
      <c r="AH27" s="19" t="inlineStr">
        <is>
          <t>P</t>
        </is>
      </c>
      <c r="AI27" s="20" t="inlineStr">
        <is>
          <t>CN</t>
        </is>
      </c>
      <c r="AJ27" s="19" t="inlineStr">
        <is>
          <t>P</t>
        </is>
      </c>
      <c r="AK27" s="21">
        <f>COUNTIF(F27:AJ27,"X") + COUNTIF(F27:AJ27,"x") + COUNTIF(F27:AJ27,"1/2")*0.5 + COUNTIF(F27:AJ27,"0.5")*0.5 + COUNTIF(F27:AJ27,"P")</f>
        <v/>
      </c>
      <c r="AL27" s="17" t="inlineStr">
        <is>
          <t>-</t>
        </is>
      </c>
      <c r="AM27" s="17" t="inlineStr">
        <is>
          <t>-</t>
        </is>
      </c>
      <c r="AN27" s="17" t="inlineStr">
        <is>
          <t>-</t>
        </is>
      </c>
      <c r="AO27" s="17" t="n">
        <v>0</v>
      </c>
      <c r="AP27" s="17" t="n">
        <v>20</v>
      </c>
      <c r="AQ27" s="21" t="n">
        <v>0</v>
      </c>
      <c r="AR27" s="17">
        <f>COUNTIF(F27:AJ27,"P") + COUNTIF(F27:AJ27,"p")</f>
        <v/>
      </c>
      <c r="AS27" s="18" t="inlineStr"/>
    </row>
    <row r="28">
      <c r="A28" s="17" t="n">
        <v>20</v>
      </c>
      <c r="B28" s="17" t="inlineStr">
        <is>
          <t>10004042</t>
        </is>
      </c>
      <c r="C28" s="18" t="inlineStr">
        <is>
          <t>Nguyễn Văn Minh</t>
        </is>
      </c>
      <c r="D28" s="17" t="inlineStr">
        <is>
          <t>VP</t>
        </is>
      </c>
      <c r="E28" s="18" t="inlineStr">
        <is>
          <t>Nhân viên Lái xe</t>
        </is>
      </c>
      <c r="F28" s="19" t="inlineStr">
        <is>
          <t>X</t>
        </is>
      </c>
      <c r="G28" s="20" t="inlineStr">
        <is>
          <t>CN</t>
        </is>
      </c>
      <c r="H28" s="19" t="inlineStr">
        <is>
          <t>X</t>
        </is>
      </c>
      <c r="I28" s="19" t="inlineStr">
        <is>
          <t>X</t>
        </is>
      </c>
      <c r="J28" s="19" t="inlineStr">
        <is>
          <t>X</t>
        </is>
      </c>
      <c r="K28" s="19" t="inlineStr">
        <is>
          <t>X</t>
        </is>
      </c>
      <c r="L28" s="19" t="inlineStr">
        <is>
          <t>X</t>
        </is>
      </c>
      <c r="M28" s="19" t="inlineStr">
        <is>
          <t>X</t>
        </is>
      </c>
      <c r="N28" s="20" t="inlineStr">
        <is>
          <t>CN</t>
        </is>
      </c>
      <c r="O28" s="19" t="inlineStr">
        <is>
          <t>X</t>
        </is>
      </c>
      <c r="P28" s="19" t="inlineStr">
        <is>
          <t>X</t>
        </is>
      </c>
      <c r="Q28" s="19" t="inlineStr">
        <is>
          <t>X</t>
        </is>
      </c>
      <c r="R28" s="19" t="inlineStr">
        <is>
          <t>X</t>
        </is>
      </c>
      <c r="S28" s="19" t="inlineStr">
        <is>
          <t>X</t>
        </is>
      </c>
      <c r="T28" s="19" t="inlineStr">
        <is>
          <t>X</t>
        </is>
      </c>
      <c r="U28" s="20" t="inlineStr">
        <is>
          <t>CN</t>
        </is>
      </c>
      <c r="V28" s="19" t="inlineStr">
        <is>
          <t>X</t>
        </is>
      </c>
      <c r="W28" s="19" t="inlineStr">
        <is>
          <t>X</t>
        </is>
      </c>
      <c r="X28" s="19" t="inlineStr">
        <is>
          <t>X</t>
        </is>
      </c>
      <c r="Y28" s="19" t="inlineStr">
        <is>
          <t>X</t>
        </is>
      </c>
      <c r="Z28" s="19" t="inlineStr">
        <is>
          <t>X</t>
        </is>
      </c>
      <c r="AA28" s="19" t="inlineStr">
        <is>
          <t>X</t>
        </is>
      </c>
      <c r="AB28" s="20" t="inlineStr">
        <is>
          <t>CN</t>
        </is>
      </c>
      <c r="AC28" s="19" t="inlineStr">
        <is>
          <t>X</t>
        </is>
      </c>
      <c r="AD28" s="19" t="inlineStr">
        <is>
          <t>X</t>
        </is>
      </c>
      <c r="AE28" s="19" t="inlineStr">
        <is>
          <t>X</t>
        </is>
      </c>
      <c r="AF28" s="19" t="inlineStr">
        <is>
          <t>X</t>
        </is>
      </c>
      <c r="AG28" s="19" t="inlineStr">
        <is>
          <t>X</t>
        </is>
      </c>
      <c r="AH28" s="19" t="inlineStr">
        <is>
          <t>X</t>
        </is>
      </c>
      <c r="AI28" s="20" t="inlineStr">
        <is>
          <t>CN</t>
        </is>
      </c>
      <c r="AJ28" s="19" t="inlineStr">
        <is>
          <t>X</t>
        </is>
      </c>
      <c r="AK28" s="21">
        <f>COUNTIF(F28:AJ28,"X") + COUNTIF(F28:AJ28,"x") + COUNTIF(F28:AJ28,"1/2")*0.5 + COUNTIF(F28:AJ28,"0.5")*0.5 + COUNTIF(F28:AJ28,"P")</f>
        <v/>
      </c>
      <c r="AL28" s="17" t="inlineStr">
        <is>
          <t>-</t>
        </is>
      </c>
      <c r="AM28" s="17" t="inlineStr">
        <is>
          <t>-</t>
        </is>
      </c>
      <c r="AN28" s="17" t="inlineStr">
        <is>
          <t>-</t>
        </is>
      </c>
      <c r="AO28" s="17" t="n">
        <v>0</v>
      </c>
      <c r="AP28" s="17" t="n">
        <v>14</v>
      </c>
      <c r="AQ28" s="21" t="n">
        <v>0</v>
      </c>
      <c r="AR28" s="17">
        <f>COUNTIF(F28:AJ28,"P") + COUNTIF(F28:AJ28,"p")</f>
        <v/>
      </c>
      <c r="AS28" s="18" t="inlineStr"/>
    </row>
    <row r="29">
      <c r="A29" s="17" t="n">
        <v>21</v>
      </c>
      <c r="B29" s="17" t="inlineStr">
        <is>
          <t>10004074</t>
        </is>
      </c>
      <c r="C29" s="18" t="inlineStr">
        <is>
          <t>Vũ Thị Thu Lan</t>
        </is>
      </c>
      <c r="D29" s="17" t="inlineStr">
        <is>
          <t>VP</t>
        </is>
      </c>
      <c r="E29" s="18" t="inlineStr">
        <is>
          <t>Chuyên viên Nhân sự</t>
        </is>
      </c>
      <c r="F29" s="19" t="inlineStr">
        <is>
          <t>X</t>
        </is>
      </c>
      <c r="G29" s="20" t="inlineStr">
        <is>
          <t>CN</t>
        </is>
      </c>
      <c r="H29" s="19" t="inlineStr">
        <is>
          <t>X</t>
        </is>
      </c>
      <c r="I29" s="19" t="inlineStr">
        <is>
          <t>X</t>
        </is>
      </c>
      <c r="J29" s="19" t="inlineStr">
        <is>
          <t>X</t>
        </is>
      </c>
      <c r="K29" s="19" t="inlineStr">
        <is>
          <t>X</t>
        </is>
      </c>
      <c r="L29" s="19" t="inlineStr">
        <is>
          <t>X</t>
        </is>
      </c>
      <c r="M29" s="19" t="inlineStr">
        <is>
          <t>X</t>
        </is>
      </c>
      <c r="N29" s="20" t="inlineStr">
        <is>
          <t>CN</t>
        </is>
      </c>
      <c r="O29" s="19" t="inlineStr">
        <is>
          <t>X</t>
        </is>
      </c>
      <c r="P29" s="19" t="inlineStr">
        <is>
          <t>X</t>
        </is>
      </c>
      <c r="Q29" s="19" t="inlineStr">
        <is>
          <t>X</t>
        </is>
      </c>
      <c r="R29" s="19" t="inlineStr">
        <is>
          <t>X</t>
        </is>
      </c>
      <c r="S29" s="19" t="inlineStr">
        <is>
          <t>X</t>
        </is>
      </c>
      <c r="T29" s="19" t="inlineStr">
        <is>
          <t>X</t>
        </is>
      </c>
      <c r="U29" s="20" t="inlineStr">
        <is>
          <t>CN</t>
        </is>
      </c>
      <c r="V29" s="19" t="inlineStr">
        <is>
          <t>X</t>
        </is>
      </c>
      <c r="W29" s="19" t="inlineStr">
        <is>
          <t>X</t>
        </is>
      </c>
      <c r="X29" s="19" t="inlineStr">
        <is>
          <t>X</t>
        </is>
      </c>
      <c r="Y29" s="19" t="inlineStr">
        <is>
          <t>X</t>
        </is>
      </c>
      <c r="Z29" s="19" t="inlineStr">
        <is>
          <t>X</t>
        </is>
      </c>
      <c r="AA29" s="19" t="inlineStr">
        <is>
          <t>X</t>
        </is>
      </c>
      <c r="AB29" s="20" t="inlineStr">
        <is>
          <t>CN</t>
        </is>
      </c>
      <c r="AC29" s="19" t="inlineStr">
        <is>
          <t>X</t>
        </is>
      </c>
      <c r="AD29" s="19" t="inlineStr">
        <is>
          <t>X</t>
        </is>
      </c>
      <c r="AE29" s="19" t="inlineStr">
        <is>
          <t>X</t>
        </is>
      </c>
      <c r="AF29" s="19" t="inlineStr">
        <is>
          <t>X</t>
        </is>
      </c>
      <c r="AG29" s="19" t="inlineStr">
        <is>
          <t>P</t>
        </is>
      </c>
      <c r="AH29" s="19" t="inlineStr">
        <is>
          <t>P</t>
        </is>
      </c>
      <c r="AI29" s="20" t="inlineStr">
        <is>
          <t>CN</t>
        </is>
      </c>
      <c r="AJ29" s="19" t="inlineStr">
        <is>
          <t>P</t>
        </is>
      </c>
      <c r="AK29" s="21">
        <f>COUNTIF(F29:AJ29,"X") + COUNTIF(F29:AJ29,"x") + COUNTIF(F29:AJ29,"1/2")*0.5 + COUNTIF(F29:AJ29,"0.5")*0.5 + COUNTIF(F29:AJ29,"P")</f>
        <v/>
      </c>
      <c r="AL29" s="17" t="inlineStr">
        <is>
          <t>-</t>
        </is>
      </c>
      <c r="AM29" s="17" t="inlineStr">
        <is>
          <t>-</t>
        </is>
      </c>
      <c r="AN29" s="17" t="inlineStr">
        <is>
          <t>-</t>
        </is>
      </c>
      <c r="AO29" s="17" t="n">
        <v>0</v>
      </c>
      <c r="AP29" s="17" t="n">
        <v>18</v>
      </c>
      <c r="AQ29" s="21" t="n">
        <v>0</v>
      </c>
      <c r="AR29" s="17">
        <f>COUNTIF(F29:AJ29,"P") + COUNTIF(F29:AJ29,"p")</f>
        <v/>
      </c>
      <c r="AS29" s="18" t="inlineStr"/>
    </row>
    <row r="30">
      <c r="A30" s="17" t="n">
        <v>22</v>
      </c>
      <c r="B30" s="17" t="inlineStr">
        <is>
          <t>10004152</t>
        </is>
      </c>
      <c r="C30" s="18" t="inlineStr">
        <is>
          <t>Nguyễn Thị Xuân</t>
        </is>
      </c>
      <c r="D30" s="17" t="inlineStr">
        <is>
          <t>VP</t>
        </is>
      </c>
      <c r="E30" s="18" t="inlineStr">
        <is>
          <t>Tạp vụ- CTV</t>
        </is>
      </c>
      <c r="F30" s="19" t="inlineStr">
        <is>
          <t>X</t>
        </is>
      </c>
      <c r="G30" s="20" t="inlineStr">
        <is>
          <t>CN</t>
        </is>
      </c>
      <c r="H30" s="19" t="inlineStr">
        <is>
          <t>X</t>
        </is>
      </c>
      <c r="I30" s="19" t="inlineStr">
        <is>
          <t>X</t>
        </is>
      </c>
      <c r="J30" s="19" t="inlineStr">
        <is>
          <t>X</t>
        </is>
      </c>
      <c r="K30" s="19" t="inlineStr">
        <is>
          <t>X</t>
        </is>
      </c>
      <c r="L30" s="19" t="inlineStr">
        <is>
          <t>X</t>
        </is>
      </c>
      <c r="M30" s="19" t="inlineStr">
        <is>
          <t>X</t>
        </is>
      </c>
      <c r="N30" s="20" t="inlineStr">
        <is>
          <t>CN</t>
        </is>
      </c>
      <c r="O30" s="19" t="inlineStr">
        <is>
          <t>X</t>
        </is>
      </c>
      <c r="P30" s="19" t="inlineStr">
        <is>
          <t>X</t>
        </is>
      </c>
      <c r="Q30" s="19" t="inlineStr">
        <is>
          <t>X</t>
        </is>
      </c>
      <c r="R30" s="19" t="inlineStr">
        <is>
          <t>X</t>
        </is>
      </c>
      <c r="S30" s="19" t="inlineStr">
        <is>
          <t>X</t>
        </is>
      </c>
      <c r="T30" s="19" t="inlineStr">
        <is>
          <t>X</t>
        </is>
      </c>
      <c r="U30" s="20" t="inlineStr">
        <is>
          <t>CN</t>
        </is>
      </c>
      <c r="V30" s="19" t="inlineStr">
        <is>
          <t>X</t>
        </is>
      </c>
      <c r="W30" s="19" t="inlineStr">
        <is>
          <t>X</t>
        </is>
      </c>
      <c r="X30" s="19" t="inlineStr">
        <is>
          <t>X</t>
        </is>
      </c>
      <c r="Y30" s="19" t="inlineStr">
        <is>
          <t>X</t>
        </is>
      </c>
      <c r="Z30" s="19" t="inlineStr">
        <is>
          <t>X</t>
        </is>
      </c>
      <c r="AA30" s="19" t="inlineStr">
        <is>
          <t>X</t>
        </is>
      </c>
      <c r="AB30" s="20" t="inlineStr">
        <is>
          <t>CN</t>
        </is>
      </c>
      <c r="AC30" s="19" t="inlineStr">
        <is>
          <t>X</t>
        </is>
      </c>
      <c r="AD30" s="19" t="inlineStr">
        <is>
          <t>X</t>
        </is>
      </c>
      <c r="AE30" s="19" t="inlineStr">
        <is>
          <t>X</t>
        </is>
      </c>
      <c r="AF30" s="19" t="inlineStr">
        <is>
          <t>X</t>
        </is>
      </c>
      <c r="AG30" s="19" t="inlineStr">
        <is>
          <t>X</t>
        </is>
      </c>
      <c r="AH30" s="19" t="inlineStr">
        <is>
          <t>X</t>
        </is>
      </c>
      <c r="AI30" s="20" t="inlineStr">
        <is>
          <t>CN</t>
        </is>
      </c>
      <c r="AJ30" s="19" t="inlineStr">
        <is>
          <t>X</t>
        </is>
      </c>
      <c r="AK30" s="21">
        <f>COUNTIF(F30:AJ30,"X") + COUNTIF(F30:AJ30,"x") + COUNTIF(F30:AJ30,"1/2")*0.5 + COUNTIF(F30:AJ30,"0.5")*0.5 + COUNTIF(F30:AJ30,"P")</f>
        <v/>
      </c>
      <c r="AL30" s="17" t="inlineStr">
        <is>
          <t>-</t>
        </is>
      </c>
      <c r="AM30" s="17" t="inlineStr">
        <is>
          <t>-</t>
        </is>
      </c>
      <c r="AN30" s="17" t="inlineStr">
        <is>
          <t>-</t>
        </is>
      </c>
      <c r="AO30" s="17" t="n">
        <v>0</v>
      </c>
      <c r="AP30" s="17">
        <f>AK30</f>
        <v/>
      </c>
      <c r="AQ30" s="21" t="n">
        <v>0</v>
      </c>
      <c r="AR30" s="17">
        <f>COUNTIF(F30:AJ30,"P") + COUNTIF(F30:AJ30,"p")</f>
        <v/>
      </c>
      <c r="AS30" s="18" t="inlineStr"/>
    </row>
    <row r="31">
      <c r="A31" s="17" t="n">
        <v>23</v>
      </c>
      <c r="B31" s="17" t="inlineStr">
        <is>
          <t>10004472</t>
        </is>
      </c>
      <c r="C31" s="18" t="inlineStr">
        <is>
          <t>Phạm Thị Tuyết Mai</t>
        </is>
      </c>
      <c r="D31" s="17" t="inlineStr">
        <is>
          <t>VP</t>
        </is>
      </c>
      <c r="E31" s="18" t="inlineStr">
        <is>
          <t>Chuyên viên Nhân sự</t>
        </is>
      </c>
      <c r="F31" s="19" t="inlineStr">
        <is>
          <t>X</t>
        </is>
      </c>
      <c r="G31" s="20" t="inlineStr">
        <is>
          <t>CN</t>
        </is>
      </c>
      <c r="H31" s="19" t="inlineStr">
        <is>
          <t>X</t>
        </is>
      </c>
      <c r="I31" s="19" t="inlineStr">
        <is>
          <t>X</t>
        </is>
      </c>
      <c r="J31" s="19" t="inlineStr">
        <is>
          <t>X</t>
        </is>
      </c>
      <c r="K31" s="19" t="inlineStr">
        <is>
          <t>X</t>
        </is>
      </c>
      <c r="L31" s="19" t="inlineStr">
        <is>
          <t>X</t>
        </is>
      </c>
      <c r="M31" s="19" t="inlineStr">
        <is>
          <t>X</t>
        </is>
      </c>
      <c r="N31" s="20" t="inlineStr">
        <is>
          <t>CN</t>
        </is>
      </c>
      <c r="O31" s="19" t="inlineStr">
        <is>
          <t>X</t>
        </is>
      </c>
      <c r="P31" s="19" t="inlineStr">
        <is>
          <t>X</t>
        </is>
      </c>
      <c r="Q31" s="19" t="inlineStr">
        <is>
          <t>X</t>
        </is>
      </c>
      <c r="R31" s="19" t="inlineStr">
        <is>
          <t>X</t>
        </is>
      </c>
      <c r="S31" s="19" t="inlineStr">
        <is>
          <t>X</t>
        </is>
      </c>
      <c r="T31" s="19" t="inlineStr">
        <is>
          <t>X</t>
        </is>
      </c>
      <c r="U31" s="20" t="inlineStr">
        <is>
          <t>CN</t>
        </is>
      </c>
      <c r="V31" s="19" t="inlineStr">
        <is>
          <t>X</t>
        </is>
      </c>
      <c r="W31" s="19" t="inlineStr">
        <is>
          <t>X</t>
        </is>
      </c>
      <c r="X31" s="19" t="inlineStr">
        <is>
          <t>X</t>
        </is>
      </c>
      <c r="Y31" s="19" t="inlineStr">
        <is>
          <t>X</t>
        </is>
      </c>
      <c r="Z31" s="19" t="inlineStr">
        <is>
          <t>X</t>
        </is>
      </c>
      <c r="AA31" s="19" t="inlineStr">
        <is>
          <t>X</t>
        </is>
      </c>
      <c r="AB31" s="20" t="inlineStr">
        <is>
          <t>CN</t>
        </is>
      </c>
      <c r="AC31" s="19" t="inlineStr">
        <is>
          <t>X</t>
        </is>
      </c>
      <c r="AD31" s="19" t="inlineStr">
        <is>
          <t>X</t>
        </is>
      </c>
      <c r="AE31" s="19" t="inlineStr">
        <is>
          <t>X</t>
        </is>
      </c>
      <c r="AF31" s="19" t="inlineStr">
        <is>
          <t>X</t>
        </is>
      </c>
      <c r="AG31" s="19" t="inlineStr">
        <is>
          <t>X</t>
        </is>
      </c>
      <c r="AH31" s="19" t="inlineStr">
        <is>
          <t>P</t>
        </is>
      </c>
      <c r="AI31" s="20" t="inlineStr">
        <is>
          <t>CN</t>
        </is>
      </c>
      <c r="AJ31" s="19" t="inlineStr">
        <is>
          <t>P</t>
        </is>
      </c>
      <c r="AK31" s="21">
        <f>COUNTIF(F31:AJ31,"X") + COUNTIF(F31:AJ31,"x") + COUNTIF(F31:AJ31,"1/2")*0.5 + COUNTIF(F31:AJ31,"0.5")*0.5 + COUNTIF(F31:AJ31,"P")</f>
        <v/>
      </c>
      <c r="AL31" s="17" t="inlineStr">
        <is>
          <t>-</t>
        </is>
      </c>
      <c r="AM31" s="17" t="inlineStr">
        <is>
          <t>-</t>
        </is>
      </c>
      <c r="AN31" s="17" t="inlineStr">
        <is>
          <t>-</t>
        </is>
      </c>
      <c r="AO31" s="17" t="n">
        <v>0</v>
      </c>
      <c r="AP31" s="17" t="n">
        <v>20</v>
      </c>
      <c r="AQ31" s="21" t="n">
        <v>0</v>
      </c>
      <c r="AR31" s="17">
        <f>COUNTIF(F31:AJ31,"P") + COUNTIF(F31:AJ31,"p")</f>
        <v/>
      </c>
      <c r="AS31" s="18" t="inlineStr"/>
    </row>
    <row r="32">
      <c r="A32" s="17" t="n">
        <v>24</v>
      </c>
      <c r="B32" s="17" t="inlineStr">
        <is>
          <t>10011040</t>
        </is>
      </c>
      <c r="C32" s="18" t="inlineStr">
        <is>
          <t>Nguyễn Kim Dũng</t>
        </is>
      </c>
      <c r="D32" s="17" t="inlineStr">
        <is>
          <t>VP</t>
        </is>
      </c>
      <c r="E32" s="18" t="inlineStr">
        <is>
          <t>Nhân viên Lái xe</t>
        </is>
      </c>
      <c r="F32" s="19" t="inlineStr">
        <is>
          <t>X</t>
        </is>
      </c>
      <c r="G32" s="20" t="inlineStr">
        <is>
          <t>CN</t>
        </is>
      </c>
      <c r="H32" s="19" t="inlineStr">
        <is>
          <t>X</t>
        </is>
      </c>
      <c r="I32" s="19" t="inlineStr">
        <is>
          <t>X</t>
        </is>
      </c>
      <c r="J32" s="19" t="inlineStr">
        <is>
          <t>X</t>
        </is>
      </c>
      <c r="K32" s="19" t="inlineStr">
        <is>
          <t>X</t>
        </is>
      </c>
      <c r="L32" s="19" t="inlineStr">
        <is>
          <t>X</t>
        </is>
      </c>
      <c r="M32" s="19" t="inlineStr">
        <is>
          <t>X</t>
        </is>
      </c>
      <c r="N32" s="20" t="inlineStr">
        <is>
          <t>CN</t>
        </is>
      </c>
      <c r="O32" s="19" t="inlineStr">
        <is>
          <t>X</t>
        </is>
      </c>
      <c r="P32" s="19" t="inlineStr">
        <is>
          <t>X</t>
        </is>
      </c>
      <c r="Q32" s="19" t="inlineStr">
        <is>
          <t>X</t>
        </is>
      </c>
      <c r="R32" s="19" t="inlineStr">
        <is>
          <t>X</t>
        </is>
      </c>
      <c r="S32" s="19" t="inlineStr">
        <is>
          <t>X</t>
        </is>
      </c>
      <c r="T32" s="19" t="inlineStr">
        <is>
          <t>X</t>
        </is>
      </c>
      <c r="U32" s="20" t="inlineStr">
        <is>
          <t>CN</t>
        </is>
      </c>
      <c r="V32" s="19" t="inlineStr">
        <is>
          <t>X</t>
        </is>
      </c>
      <c r="W32" s="19" t="inlineStr">
        <is>
          <t>X</t>
        </is>
      </c>
      <c r="X32" s="19" t="inlineStr">
        <is>
          <t>X</t>
        </is>
      </c>
      <c r="Y32" s="19" t="inlineStr">
        <is>
          <t>X</t>
        </is>
      </c>
      <c r="Z32" s="19" t="inlineStr">
        <is>
          <t>X</t>
        </is>
      </c>
      <c r="AA32" s="19" t="inlineStr">
        <is>
          <t>X</t>
        </is>
      </c>
      <c r="AB32" s="20" t="inlineStr">
        <is>
          <t>CN</t>
        </is>
      </c>
      <c r="AC32" s="19" t="inlineStr">
        <is>
          <t>X</t>
        </is>
      </c>
      <c r="AD32" s="19" t="inlineStr">
        <is>
          <t>X</t>
        </is>
      </c>
      <c r="AE32" s="19" t="inlineStr">
        <is>
          <t>X</t>
        </is>
      </c>
      <c r="AF32" s="19" t="inlineStr">
        <is>
          <t>X</t>
        </is>
      </c>
      <c r="AG32" s="19" t="inlineStr">
        <is>
          <t>X</t>
        </is>
      </c>
      <c r="AH32" s="19" t="inlineStr">
        <is>
          <t>X</t>
        </is>
      </c>
      <c r="AI32" s="20" t="inlineStr">
        <is>
          <t>CN</t>
        </is>
      </c>
      <c r="AJ32" s="19" t="inlineStr">
        <is>
          <t>P</t>
        </is>
      </c>
      <c r="AK32" s="21">
        <f>COUNTIF(F32:AJ32,"X") + COUNTIF(F32:AJ32,"x") + COUNTIF(F32:AJ32,"1/2")*0.5 + COUNTIF(F32:AJ32,"0.5")*0.5 + COUNTIF(F32:AJ32,"P")</f>
        <v/>
      </c>
      <c r="AL32" s="17" t="inlineStr">
        <is>
          <t>-</t>
        </is>
      </c>
      <c r="AM32" s="17" t="inlineStr">
        <is>
          <t>-</t>
        </is>
      </c>
      <c r="AN32" s="17" t="inlineStr">
        <is>
          <t>-</t>
        </is>
      </c>
      <c r="AO32" s="17" t="n">
        <v>0</v>
      </c>
      <c r="AP32" s="17" t="n">
        <v>14</v>
      </c>
      <c r="AQ32" s="21" t="n">
        <v>0</v>
      </c>
      <c r="AR32" s="17">
        <f>COUNTIF(F32:AJ32,"P") + COUNTIF(F32:AJ32,"p")</f>
        <v/>
      </c>
      <c r="AS32" s="18" t="inlineStr"/>
    </row>
    <row r="33">
      <c r="A33" s="17" t="n">
        <v>25</v>
      </c>
      <c r="B33" s="17" t="inlineStr">
        <is>
          <t>10012266</t>
        </is>
      </c>
      <c r="C33" s="18" t="inlineStr">
        <is>
          <t>Trần Đặng Quỳnh Anh</t>
        </is>
      </c>
      <c r="D33" s="17" t="inlineStr">
        <is>
          <t>VP</t>
        </is>
      </c>
      <c r="E33" s="18" t="inlineStr">
        <is>
          <t>Nhân viên hành chính</t>
        </is>
      </c>
      <c r="F33" s="19" t="inlineStr">
        <is>
          <t>X</t>
        </is>
      </c>
      <c r="G33" s="20" t="inlineStr">
        <is>
          <t>CN</t>
        </is>
      </c>
      <c r="H33" s="19" t="inlineStr">
        <is>
          <t>X</t>
        </is>
      </c>
      <c r="I33" s="19" t="inlineStr">
        <is>
          <t>X</t>
        </is>
      </c>
      <c r="J33" s="19" t="inlineStr">
        <is>
          <t>X</t>
        </is>
      </c>
      <c r="K33" s="19" t="inlineStr">
        <is>
          <t>X</t>
        </is>
      </c>
      <c r="L33" s="19" t="inlineStr">
        <is>
          <t>X</t>
        </is>
      </c>
      <c r="M33" s="19" t="inlineStr">
        <is>
          <t>X</t>
        </is>
      </c>
      <c r="N33" s="20" t="inlineStr">
        <is>
          <t>CN</t>
        </is>
      </c>
      <c r="O33" s="19" t="inlineStr">
        <is>
          <t>X</t>
        </is>
      </c>
      <c r="P33" s="19" t="inlineStr">
        <is>
          <t>X</t>
        </is>
      </c>
      <c r="Q33" s="19" t="inlineStr">
        <is>
          <t>X</t>
        </is>
      </c>
      <c r="R33" s="19" t="inlineStr">
        <is>
          <t>X</t>
        </is>
      </c>
      <c r="S33" s="19" t="inlineStr">
        <is>
          <t>X</t>
        </is>
      </c>
      <c r="T33" s="19" t="inlineStr">
        <is>
          <t>X</t>
        </is>
      </c>
      <c r="U33" s="20" t="inlineStr">
        <is>
          <t>CN</t>
        </is>
      </c>
      <c r="V33" s="19" t="inlineStr">
        <is>
          <t>X</t>
        </is>
      </c>
      <c r="W33" s="19" t="inlineStr">
        <is>
          <t>X</t>
        </is>
      </c>
      <c r="X33" s="19" t="inlineStr">
        <is>
          <t>X</t>
        </is>
      </c>
      <c r="Y33" s="19" t="inlineStr">
        <is>
          <t>X</t>
        </is>
      </c>
      <c r="Z33" s="19" t="inlineStr">
        <is>
          <t>X</t>
        </is>
      </c>
      <c r="AA33" s="19" t="inlineStr">
        <is>
          <t>X</t>
        </is>
      </c>
      <c r="AB33" s="20" t="inlineStr">
        <is>
          <t>CN</t>
        </is>
      </c>
      <c r="AC33" s="19" t="inlineStr">
        <is>
          <t>X</t>
        </is>
      </c>
      <c r="AD33" s="19" t="inlineStr">
        <is>
          <t>X</t>
        </is>
      </c>
      <c r="AE33" s="19" t="inlineStr">
        <is>
          <t>X</t>
        </is>
      </c>
      <c r="AF33" s="19" t="inlineStr">
        <is>
          <t>X</t>
        </is>
      </c>
      <c r="AG33" s="19" t="inlineStr">
        <is>
          <t>X</t>
        </is>
      </c>
      <c r="AH33" s="19" t="inlineStr">
        <is>
          <t>X</t>
        </is>
      </c>
      <c r="AI33" s="20" t="inlineStr">
        <is>
          <t>CN</t>
        </is>
      </c>
      <c r="AJ33" s="19" t="inlineStr">
        <is>
          <t>X</t>
        </is>
      </c>
      <c r="AK33" s="21">
        <f>COUNTIF(F33:AJ33,"X") + COUNTIF(F33:AJ33,"x") + COUNTIF(F33:AJ33,"1/2")*0.5 + COUNTIF(F33:AJ33,"0.5")*0.5 + COUNTIF(F33:AJ33,"P")</f>
        <v/>
      </c>
      <c r="AL33" s="17" t="inlineStr">
        <is>
          <t>-</t>
        </is>
      </c>
      <c r="AM33" s="17" t="inlineStr">
        <is>
          <t>-</t>
        </is>
      </c>
      <c r="AN33" s="17" t="inlineStr">
        <is>
          <t>-</t>
        </is>
      </c>
      <c r="AO33" s="17" t="n">
        <v>0</v>
      </c>
      <c r="AP33" s="17" t="n">
        <v>22</v>
      </c>
      <c r="AQ33" s="21" t="n">
        <v>0</v>
      </c>
      <c r="AR33" s="17">
        <f>COUNTIF(F33:AJ33,"P") + COUNTIF(F33:AJ33,"p")</f>
        <v/>
      </c>
      <c r="AS33" s="18" t="inlineStr"/>
    </row>
    <row r="34">
      <c r="A34" s="17" t="n">
        <v>26</v>
      </c>
      <c r="B34" s="17" t="inlineStr">
        <is>
          <t>10003666</t>
        </is>
      </c>
      <c r="C34" s="18" t="inlineStr">
        <is>
          <t>Lê Đức Hùng</t>
        </is>
      </c>
      <c r="D34" s="17" t="inlineStr">
        <is>
          <t>VP</t>
        </is>
      </c>
      <c r="E34" s="18" t="inlineStr">
        <is>
          <t>Chuyên viên Kinh tế Đấu thầu</t>
        </is>
      </c>
      <c r="F34" s="19" t="inlineStr">
        <is>
          <t>X</t>
        </is>
      </c>
      <c r="G34" s="20" t="inlineStr">
        <is>
          <t>X</t>
        </is>
      </c>
      <c r="H34" s="19" t="inlineStr">
        <is>
          <t>X</t>
        </is>
      </c>
      <c r="I34" s="19" t="inlineStr">
        <is>
          <t>X</t>
        </is>
      </c>
      <c r="J34" s="19" t="inlineStr">
        <is>
          <t>X</t>
        </is>
      </c>
      <c r="K34" s="19" t="inlineStr">
        <is>
          <t>X</t>
        </is>
      </c>
      <c r="L34" s="19" t="inlineStr">
        <is>
          <t>X</t>
        </is>
      </c>
      <c r="M34" s="19" t="inlineStr">
        <is>
          <t>X</t>
        </is>
      </c>
      <c r="N34" s="20" t="inlineStr">
        <is>
          <t>CN</t>
        </is>
      </c>
      <c r="O34" s="19" t="inlineStr">
        <is>
          <t>X</t>
        </is>
      </c>
      <c r="P34" s="19" t="inlineStr">
        <is>
          <t>X</t>
        </is>
      </c>
      <c r="Q34" s="19" t="inlineStr">
        <is>
          <t>X</t>
        </is>
      </c>
      <c r="R34" s="19" t="inlineStr">
        <is>
          <t>X</t>
        </is>
      </c>
      <c r="S34" s="19" t="inlineStr">
        <is>
          <t>X</t>
        </is>
      </c>
      <c r="T34" s="19" t="inlineStr">
        <is>
          <t>X</t>
        </is>
      </c>
      <c r="U34" s="20" t="inlineStr">
        <is>
          <t>CN</t>
        </is>
      </c>
      <c r="V34" s="19" t="inlineStr">
        <is>
          <t>X</t>
        </is>
      </c>
      <c r="W34" s="19" t="inlineStr">
        <is>
          <t>X</t>
        </is>
      </c>
      <c r="X34" s="19" t="inlineStr">
        <is>
          <t>X</t>
        </is>
      </c>
      <c r="Y34" s="19" t="inlineStr">
        <is>
          <t>X</t>
        </is>
      </c>
      <c r="Z34" s="19" t="inlineStr">
        <is>
          <t>X</t>
        </is>
      </c>
      <c r="AA34" s="19" t="inlineStr">
        <is>
          <t>X</t>
        </is>
      </c>
      <c r="AB34" s="20" t="inlineStr">
        <is>
          <t>CN</t>
        </is>
      </c>
      <c r="AC34" s="19" t="inlineStr">
        <is>
          <t>X</t>
        </is>
      </c>
      <c r="AD34" s="19" t="inlineStr">
        <is>
          <t>X</t>
        </is>
      </c>
      <c r="AE34" s="19" t="inlineStr">
        <is>
          <t>X</t>
        </is>
      </c>
      <c r="AF34" s="19" t="inlineStr">
        <is>
          <t>X</t>
        </is>
      </c>
      <c r="AG34" s="19" t="inlineStr">
        <is>
          <t>X</t>
        </is>
      </c>
      <c r="AH34" s="19" t="inlineStr">
        <is>
          <t>X</t>
        </is>
      </c>
      <c r="AI34" s="20" t="inlineStr">
        <is>
          <t>CN</t>
        </is>
      </c>
      <c r="AJ34" s="19" t="inlineStr">
        <is>
          <t>P</t>
        </is>
      </c>
      <c r="AK34" s="21">
        <f>COUNTIF(F34:AJ34,"X") + COUNTIF(F34:AJ34,"x") + COUNTIF(F34:AJ34,"1/2")*0.5 + COUNTIF(F34:AJ34,"0.5")*0.5 + COUNTIF(F34:AJ34,"P")</f>
        <v/>
      </c>
      <c r="AL34" s="17" t="inlineStr">
        <is>
          <t>-</t>
        </is>
      </c>
      <c r="AM34" s="17" t="inlineStr">
        <is>
          <t>-</t>
        </is>
      </c>
      <c r="AN34" s="17" t="inlineStr">
        <is>
          <t>-</t>
        </is>
      </c>
      <c r="AO34" s="17" t="n">
        <v>1</v>
      </c>
      <c r="AP34" s="17" t="n">
        <v>22</v>
      </c>
      <c r="AQ34" s="21" t="n">
        <v>0</v>
      </c>
      <c r="AR34" s="17">
        <f>COUNTIF(F34:AJ34,"P") + COUNTIF(F34:AJ34,"p")</f>
        <v/>
      </c>
      <c r="AS34" s="18" t="inlineStr"/>
    </row>
    <row r="35">
      <c r="A35" s="17" t="n">
        <v>27</v>
      </c>
      <c r="B35" s="17" t="inlineStr">
        <is>
          <t>10003667</t>
        </is>
      </c>
      <c r="C35" s="18" t="inlineStr">
        <is>
          <t>Trương Đức Cường</t>
        </is>
      </c>
      <c r="D35" s="17" t="inlineStr">
        <is>
          <t>VP</t>
        </is>
      </c>
      <c r="E35" s="18" t="inlineStr">
        <is>
          <t>Trưởng nhóm đấu thầu</t>
        </is>
      </c>
      <c r="F35" s="19" t="inlineStr">
        <is>
          <t>X</t>
        </is>
      </c>
      <c r="G35" s="20" t="inlineStr">
        <is>
          <t>CN</t>
        </is>
      </c>
      <c r="H35" s="19" t="inlineStr">
        <is>
          <t>X</t>
        </is>
      </c>
      <c r="I35" s="19" t="inlineStr">
        <is>
          <t>X</t>
        </is>
      </c>
      <c r="J35" s="19" t="inlineStr">
        <is>
          <t>X</t>
        </is>
      </c>
      <c r="K35" s="19" t="inlineStr">
        <is>
          <t>X</t>
        </is>
      </c>
      <c r="L35" s="19" t="inlineStr">
        <is>
          <t>X</t>
        </is>
      </c>
      <c r="M35" s="19" t="inlineStr">
        <is>
          <t>X</t>
        </is>
      </c>
      <c r="N35" s="20" t="inlineStr">
        <is>
          <t>CN</t>
        </is>
      </c>
      <c r="O35" s="19" t="inlineStr">
        <is>
          <t>X</t>
        </is>
      </c>
      <c r="P35" s="19" t="inlineStr">
        <is>
          <t>X</t>
        </is>
      </c>
      <c r="Q35" s="19" t="inlineStr">
        <is>
          <t>X</t>
        </is>
      </c>
      <c r="R35" s="19" t="inlineStr">
        <is>
          <t>X</t>
        </is>
      </c>
      <c r="S35" s="19" t="inlineStr">
        <is>
          <t>X</t>
        </is>
      </c>
      <c r="T35" s="19" t="inlineStr">
        <is>
          <t>X</t>
        </is>
      </c>
      <c r="U35" s="20" t="inlineStr">
        <is>
          <t>CN</t>
        </is>
      </c>
      <c r="V35" s="19" t="inlineStr">
        <is>
          <t>X</t>
        </is>
      </c>
      <c r="W35" s="19" t="inlineStr">
        <is>
          <t>X</t>
        </is>
      </c>
      <c r="X35" s="19" t="inlineStr">
        <is>
          <t>X</t>
        </is>
      </c>
      <c r="Y35" s="19" t="inlineStr">
        <is>
          <t>X</t>
        </is>
      </c>
      <c r="Z35" s="19" t="inlineStr">
        <is>
          <t>X</t>
        </is>
      </c>
      <c r="AA35" s="19" t="inlineStr">
        <is>
          <t>X</t>
        </is>
      </c>
      <c r="AB35" s="20" t="inlineStr">
        <is>
          <t>CN</t>
        </is>
      </c>
      <c r="AC35" s="19" t="inlineStr">
        <is>
          <t>X</t>
        </is>
      </c>
      <c r="AD35" s="19" t="inlineStr">
        <is>
          <t>X</t>
        </is>
      </c>
      <c r="AE35" s="19" t="inlineStr">
        <is>
          <t>X</t>
        </is>
      </c>
      <c r="AF35" s="19" t="inlineStr">
        <is>
          <t>X</t>
        </is>
      </c>
      <c r="AG35" s="19" t="inlineStr">
        <is>
          <t>X</t>
        </is>
      </c>
      <c r="AH35" s="19" t="inlineStr">
        <is>
          <t>X</t>
        </is>
      </c>
      <c r="AI35" s="20" t="inlineStr">
        <is>
          <t>CN</t>
        </is>
      </c>
      <c r="AJ35" s="19" t="inlineStr">
        <is>
          <t>X</t>
        </is>
      </c>
      <c r="AK35" s="21">
        <f>COUNTIF(F35:AJ35,"X") + COUNTIF(F35:AJ35,"x") + COUNTIF(F35:AJ35,"1/2")*0.5 + COUNTIF(F35:AJ35,"0.5")*0.5 + COUNTIF(F35:AJ35,"P")</f>
        <v/>
      </c>
      <c r="AL35" s="17" t="inlineStr">
        <is>
          <t>-</t>
        </is>
      </c>
      <c r="AM35" s="17" t="inlineStr">
        <is>
          <t>-</t>
        </is>
      </c>
      <c r="AN35" s="17" t="inlineStr">
        <is>
          <t>-</t>
        </is>
      </c>
      <c r="AO35" s="17" t="n">
        <v>0</v>
      </c>
      <c r="AP35" s="17" t="n">
        <v>21</v>
      </c>
      <c r="AQ35" s="21" t="n">
        <v>0</v>
      </c>
      <c r="AR35" s="17">
        <f>COUNTIF(F35:AJ35,"P") + COUNTIF(F35:AJ35,"p")</f>
        <v/>
      </c>
      <c r="AS35" s="18" t="inlineStr"/>
    </row>
    <row r="36">
      <c r="A36" s="17" t="n">
        <v>28</v>
      </c>
      <c r="B36" s="17" t="inlineStr">
        <is>
          <t>10003668</t>
        </is>
      </c>
      <c r="C36" s="18" t="inlineStr">
        <is>
          <t>Bùi Thị Hoa</t>
        </is>
      </c>
      <c r="D36" s="17" t="inlineStr">
        <is>
          <t>VP</t>
        </is>
      </c>
      <c r="E36" s="18" t="inlineStr">
        <is>
          <t>Chuyên viên Kinh tế Đấu thầu</t>
        </is>
      </c>
      <c r="F36" s="19" t="inlineStr">
        <is>
          <t>X</t>
        </is>
      </c>
      <c r="G36" s="20" t="inlineStr">
        <is>
          <t>CN</t>
        </is>
      </c>
      <c r="H36" s="19" t="inlineStr">
        <is>
          <t>X</t>
        </is>
      </c>
      <c r="I36" s="19" t="inlineStr">
        <is>
          <t>X</t>
        </is>
      </c>
      <c r="J36" s="19" t="inlineStr">
        <is>
          <t>X</t>
        </is>
      </c>
      <c r="K36" s="19" t="inlineStr">
        <is>
          <t>X</t>
        </is>
      </c>
      <c r="L36" s="19" t="inlineStr">
        <is>
          <t>X</t>
        </is>
      </c>
      <c r="M36" s="19" t="inlineStr">
        <is>
          <t>X</t>
        </is>
      </c>
      <c r="N36" s="20" t="inlineStr">
        <is>
          <t>CN</t>
        </is>
      </c>
      <c r="O36" s="19" t="inlineStr">
        <is>
          <t>X</t>
        </is>
      </c>
      <c r="P36" s="19" t="inlineStr">
        <is>
          <t>X</t>
        </is>
      </c>
      <c r="Q36" s="19" t="inlineStr">
        <is>
          <t>X</t>
        </is>
      </c>
      <c r="R36" s="19" t="inlineStr">
        <is>
          <t>X</t>
        </is>
      </c>
      <c r="S36" s="19" t="inlineStr">
        <is>
          <t>X</t>
        </is>
      </c>
      <c r="T36" s="19" t="inlineStr">
        <is>
          <t>X</t>
        </is>
      </c>
      <c r="U36" s="20" t="inlineStr">
        <is>
          <t>CN</t>
        </is>
      </c>
      <c r="V36" s="19" t="inlineStr">
        <is>
          <t>X</t>
        </is>
      </c>
      <c r="W36" s="19" t="inlineStr">
        <is>
          <t>X</t>
        </is>
      </c>
      <c r="X36" s="19" t="inlineStr">
        <is>
          <t>X</t>
        </is>
      </c>
      <c r="Y36" s="19" t="inlineStr">
        <is>
          <t>X</t>
        </is>
      </c>
      <c r="Z36" s="19" t="inlineStr">
        <is>
          <t>X</t>
        </is>
      </c>
      <c r="AA36" s="19" t="inlineStr">
        <is>
          <t>X</t>
        </is>
      </c>
      <c r="AB36" s="20" t="inlineStr">
        <is>
          <t>CN</t>
        </is>
      </c>
      <c r="AC36" s="19" t="inlineStr">
        <is>
          <t>X</t>
        </is>
      </c>
      <c r="AD36" s="19" t="inlineStr">
        <is>
          <t>X</t>
        </is>
      </c>
      <c r="AE36" s="19" t="inlineStr">
        <is>
          <t>X</t>
        </is>
      </c>
      <c r="AF36" s="19" t="inlineStr">
        <is>
          <t>X</t>
        </is>
      </c>
      <c r="AG36" s="19" t="inlineStr">
        <is>
          <t>P</t>
        </is>
      </c>
      <c r="AH36" s="19" t="inlineStr">
        <is>
          <t>P</t>
        </is>
      </c>
      <c r="AI36" s="20" t="inlineStr">
        <is>
          <t>CN</t>
        </is>
      </c>
      <c r="AJ36" s="19" t="inlineStr">
        <is>
          <t>P</t>
        </is>
      </c>
      <c r="AK36" s="21">
        <f>COUNTIF(F36:AJ36,"X") + COUNTIF(F36:AJ36,"x") + COUNTIF(F36:AJ36,"1/2")*0.5 + COUNTIF(F36:AJ36,"0.5")*0.5 + COUNTIF(F36:AJ36,"P")</f>
        <v/>
      </c>
      <c r="AL36" s="17" t="inlineStr">
        <is>
          <t>-</t>
        </is>
      </c>
      <c r="AM36" s="17" t="inlineStr">
        <is>
          <t>-</t>
        </is>
      </c>
      <c r="AN36" s="17" t="inlineStr">
        <is>
          <t>-</t>
        </is>
      </c>
      <c r="AO36" s="17" t="n">
        <v>0</v>
      </c>
      <c r="AP36" s="17" t="n">
        <v>19</v>
      </c>
      <c r="AQ36" s="21" t="n">
        <v>0</v>
      </c>
      <c r="AR36" s="17">
        <f>COUNTIF(F36:AJ36,"P") + COUNTIF(F36:AJ36,"p")</f>
        <v/>
      </c>
      <c r="AS36" s="18" t="inlineStr"/>
    </row>
    <row r="37">
      <c r="A37" s="17" t="n">
        <v>29</v>
      </c>
      <c r="B37" s="17" t="inlineStr">
        <is>
          <t>10003733.FCIC</t>
        </is>
      </c>
      <c r="C37" s="18" t="inlineStr">
        <is>
          <t>Nguyễn Hồng Thái</t>
        </is>
      </c>
      <c r="D37" s="17" t="inlineStr">
        <is>
          <t>VP</t>
        </is>
      </c>
      <c r="E37" s="18" t="inlineStr">
        <is>
          <t>Chuyên viên Kinh tế Đấu thầu</t>
        </is>
      </c>
      <c r="F37" s="19" t="inlineStr">
        <is>
          <t>X</t>
        </is>
      </c>
      <c r="G37" s="20" t="inlineStr">
        <is>
          <t>CN</t>
        </is>
      </c>
      <c r="H37" s="19" t="inlineStr">
        <is>
          <t>X</t>
        </is>
      </c>
      <c r="I37" s="19" t="inlineStr">
        <is>
          <t>X</t>
        </is>
      </c>
      <c r="J37" s="19" t="inlineStr">
        <is>
          <t>X</t>
        </is>
      </c>
      <c r="K37" s="19" t="inlineStr">
        <is>
          <t>X</t>
        </is>
      </c>
      <c r="L37" s="19" t="inlineStr">
        <is>
          <t>X</t>
        </is>
      </c>
      <c r="M37" s="19" t="inlineStr">
        <is>
          <t>X</t>
        </is>
      </c>
      <c r="N37" s="20" t="inlineStr">
        <is>
          <t>CN</t>
        </is>
      </c>
      <c r="O37" s="19" t="inlineStr">
        <is>
          <t>X</t>
        </is>
      </c>
      <c r="P37" s="19" t="inlineStr">
        <is>
          <t>X</t>
        </is>
      </c>
      <c r="Q37" s="19" t="inlineStr">
        <is>
          <t>X</t>
        </is>
      </c>
      <c r="R37" s="19" t="inlineStr">
        <is>
          <t>X</t>
        </is>
      </c>
      <c r="S37" s="19" t="inlineStr">
        <is>
          <t>X</t>
        </is>
      </c>
      <c r="T37" s="19" t="inlineStr">
        <is>
          <t>X</t>
        </is>
      </c>
      <c r="U37" s="20" t="inlineStr">
        <is>
          <t>CN</t>
        </is>
      </c>
      <c r="V37" s="19" t="inlineStr">
        <is>
          <t>X</t>
        </is>
      </c>
      <c r="W37" s="19" t="inlineStr">
        <is>
          <t>X</t>
        </is>
      </c>
      <c r="X37" s="19" t="inlineStr">
        <is>
          <t>X</t>
        </is>
      </c>
      <c r="Y37" s="19" t="inlineStr">
        <is>
          <t>X</t>
        </is>
      </c>
      <c r="Z37" s="19" t="inlineStr">
        <is>
          <t>X</t>
        </is>
      </c>
      <c r="AA37" s="19" t="inlineStr">
        <is>
          <t>X</t>
        </is>
      </c>
      <c r="AB37" s="20" t="inlineStr">
        <is>
          <t>CN</t>
        </is>
      </c>
      <c r="AC37" s="19" t="inlineStr">
        <is>
          <t>X</t>
        </is>
      </c>
      <c r="AD37" s="19" t="inlineStr">
        <is>
          <t>X</t>
        </is>
      </c>
      <c r="AE37" s="19" t="inlineStr">
        <is>
          <t>X</t>
        </is>
      </c>
      <c r="AF37" s="19" t="inlineStr">
        <is>
          <t>X</t>
        </is>
      </c>
      <c r="AG37" s="19" t="inlineStr">
        <is>
          <t>X</t>
        </is>
      </c>
      <c r="AH37" s="19" t="inlineStr">
        <is>
          <t>P</t>
        </is>
      </c>
      <c r="AI37" s="20" t="inlineStr">
        <is>
          <t>CN</t>
        </is>
      </c>
      <c r="AJ37" s="19" t="inlineStr">
        <is>
          <t>P</t>
        </is>
      </c>
      <c r="AK37" s="21">
        <f>COUNTIF(F37:AJ37,"X") + COUNTIF(F37:AJ37,"x") + COUNTIF(F37:AJ37,"1/2")*0.5 + COUNTIF(F37:AJ37,"0.5")*0.5 + COUNTIF(F37:AJ37,"P")</f>
        <v/>
      </c>
      <c r="AL37" s="17" t="inlineStr">
        <is>
          <t>-</t>
        </is>
      </c>
      <c r="AM37" s="17" t="inlineStr">
        <is>
          <t>-</t>
        </is>
      </c>
      <c r="AN37" s="17" t="inlineStr">
        <is>
          <t>-</t>
        </is>
      </c>
      <c r="AO37" s="17" t="n">
        <v>0</v>
      </c>
      <c r="AP37" s="17" t="n">
        <v>19</v>
      </c>
      <c r="AQ37" s="21" t="n">
        <v>0</v>
      </c>
      <c r="AR37" s="17">
        <f>COUNTIF(F37:AJ37,"P") + COUNTIF(F37:AJ37,"p")</f>
        <v/>
      </c>
      <c r="AS37" s="18" t="inlineStr"/>
    </row>
    <row r="38">
      <c r="A38" s="17" t="n">
        <v>30</v>
      </c>
      <c r="B38" s="17" t="inlineStr">
        <is>
          <t>10004047</t>
        </is>
      </c>
      <c r="C38" s="18" t="inlineStr">
        <is>
          <t>Đặng Văn Thanh</t>
        </is>
      </c>
      <c r="D38" s="17" t="inlineStr">
        <is>
          <t>VP</t>
        </is>
      </c>
      <c r="E38" s="18" t="inlineStr">
        <is>
          <t>Chuyên viên Kinh tế Đấu thầu</t>
        </is>
      </c>
      <c r="F38" s="19" t="inlineStr">
        <is>
          <t>X</t>
        </is>
      </c>
      <c r="G38" s="20" t="inlineStr">
        <is>
          <t>CN</t>
        </is>
      </c>
      <c r="H38" s="19" t="inlineStr">
        <is>
          <t>X</t>
        </is>
      </c>
      <c r="I38" s="19" t="inlineStr">
        <is>
          <t>X</t>
        </is>
      </c>
      <c r="J38" s="19" t="inlineStr">
        <is>
          <t>X</t>
        </is>
      </c>
      <c r="K38" s="19" t="inlineStr">
        <is>
          <t>X</t>
        </is>
      </c>
      <c r="L38" s="19" t="inlineStr">
        <is>
          <t>X</t>
        </is>
      </c>
      <c r="M38" s="19" t="inlineStr">
        <is>
          <t>X</t>
        </is>
      </c>
      <c r="N38" s="20" t="inlineStr">
        <is>
          <t>CN</t>
        </is>
      </c>
      <c r="O38" s="19" t="inlineStr">
        <is>
          <t>X</t>
        </is>
      </c>
      <c r="P38" s="19" t="inlineStr">
        <is>
          <t>X</t>
        </is>
      </c>
      <c r="Q38" s="19" t="inlineStr">
        <is>
          <t>X</t>
        </is>
      </c>
      <c r="R38" s="19" t="inlineStr">
        <is>
          <t>X</t>
        </is>
      </c>
      <c r="S38" s="19" t="inlineStr">
        <is>
          <t>X</t>
        </is>
      </c>
      <c r="T38" s="19" t="inlineStr">
        <is>
          <t>X</t>
        </is>
      </c>
      <c r="U38" s="20" t="inlineStr">
        <is>
          <t>CN</t>
        </is>
      </c>
      <c r="V38" s="19" t="inlineStr">
        <is>
          <t>X</t>
        </is>
      </c>
      <c r="W38" s="19" t="inlineStr">
        <is>
          <t>X</t>
        </is>
      </c>
      <c r="X38" s="19" t="inlineStr">
        <is>
          <t>X</t>
        </is>
      </c>
      <c r="Y38" s="19" t="inlineStr">
        <is>
          <t>X</t>
        </is>
      </c>
      <c r="Z38" s="19" t="inlineStr">
        <is>
          <t>X</t>
        </is>
      </c>
      <c r="AA38" s="19" t="inlineStr">
        <is>
          <t>X</t>
        </is>
      </c>
      <c r="AB38" s="20" t="inlineStr">
        <is>
          <t>CN</t>
        </is>
      </c>
      <c r="AC38" s="19" t="inlineStr">
        <is>
          <t>X</t>
        </is>
      </c>
      <c r="AD38" s="19" t="inlineStr">
        <is>
          <t>X</t>
        </is>
      </c>
      <c r="AE38" s="19" t="inlineStr">
        <is>
          <t>X</t>
        </is>
      </c>
      <c r="AF38" s="19" t="inlineStr">
        <is>
          <t>X</t>
        </is>
      </c>
      <c r="AG38" s="19" t="inlineStr">
        <is>
          <t>X</t>
        </is>
      </c>
      <c r="AH38" s="19" t="inlineStr">
        <is>
          <t>X</t>
        </is>
      </c>
      <c r="AI38" s="20" t="inlineStr">
        <is>
          <t>CN</t>
        </is>
      </c>
      <c r="AJ38" s="19" t="inlineStr">
        <is>
          <t>P</t>
        </is>
      </c>
      <c r="AK38" s="21">
        <f>COUNTIF(F38:AJ38,"X") + COUNTIF(F38:AJ38,"x") + COUNTIF(F38:AJ38,"1/2")*0.5 + COUNTIF(F38:AJ38,"0.5")*0.5 + COUNTIF(F38:AJ38,"P")</f>
        <v/>
      </c>
      <c r="AL38" s="17" t="inlineStr">
        <is>
          <t>-</t>
        </is>
      </c>
      <c r="AM38" s="17" t="inlineStr">
        <is>
          <t>-</t>
        </is>
      </c>
      <c r="AN38" s="17" t="inlineStr">
        <is>
          <t>-</t>
        </is>
      </c>
      <c r="AO38" s="17" t="n">
        <v>0</v>
      </c>
      <c r="AP38" s="17" t="n">
        <v>19</v>
      </c>
      <c r="AQ38" s="21" t="n">
        <v>0</v>
      </c>
      <c r="AR38" s="17">
        <f>COUNTIF(F38:AJ38,"P") + COUNTIF(F38:AJ38,"p")</f>
        <v/>
      </c>
      <c r="AS38" s="18" t="inlineStr"/>
    </row>
    <row r="39">
      <c r="A39" s="17" t="n">
        <v>31</v>
      </c>
      <c r="B39" s="17" t="inlineStr">
        <is>
          <t>10006982</t>
        </is>
      </c>
      <c r="C39" s="18" t="inlineStr">
        <is>
          <t>Phạm Văn Tuấn</t>
        </is>
      </c>
      <c r="D39" s="17" t="inlineStr">
        <is>
          <t>VP</t>
        </is>
      </c>
      <c r="E39" s="18" t="inlineStr">
        <is>
          <t>Chuyên viên Kinh tế Đấu thầu</t>
        </is>
      </c>
      <c r="F39" s="19" t="inlineStr">
        <is>
          <t>X</t>
        </is>
      </c>
      <c r="G39" s="20" t="inlineStr">
        <is>
          <t>CN</t>
        </is>
      </c>
      <c r="H39" s="19" t="inlineStr">
        <is>
          <t>X</t>
        </is>
      </c>
      <c r="I39" s="19" t="inlineStr">
        <is>
          <t>X</t>
        </is>
      </c>
      <c r="J39" s="19" t="inlineStr">
        <is>
          <t>X</t>
        </is>
      </c>
      <c r="K39" s="19" t="inlineStr">
        <is>
          <t>X</t>
        </is>
      </c>
      <c r="L39" s="19" t="inlineStr">
        <is>
          <t>X</t>
        </is>
      </c>
      <c r="M39" s="19" t="inlineStr">
        <is>
          <t>X</t>
        </is>
      </c>
      <c r="N39" s="20" t="inlineStr">
        <is>
          <t>CN</t>
        </is>
      </c>
      <c r="O39" s="19" t="inlineStr">
        <is>
          <t>X</t>
        </is>
      </c>
      <c r="P39" s="19" t="inlineStr">
        <is>
          <t>X</t>
        </is>
      </c>
      <c r="Q39" s="19" t="inlineStr">
        <is>
          <t>X</t>
        </is>
      </c>
      <c r="R39" s="19" t="inlineStr">
        <is>
          <t>X</t>
        </is>
      </c>
      <c r="S39" s="19" t="inlineStr">
        <is>
          <t>X</t>
        </is>
      </c>
      <c r="T39" s="19" t="inlineStr">
        <is>
          <t>X</t>
        </is>
      </c>
      <c r="U39" s="20" t="inlineStr">
        <is>
          <t>CN</t>
        </is>
      </c>
      <c r="V39" s="19" t="inlineStr">
        <is>
          <t>X</t>
        </is>
      </c>
      <c r="W39" s="19" t="inlineStr">
        <is>
          <t>X</t>
        </is>
      </c>
      <c r="X39" s="19" t="inlineStr">
        <is>
          <t>X</t>
        </is>
      </c>
      <c r="Y39" s="19" t="inlineStr">
        <is>
          <t>X</t>
        </is>
      </c>
      <c r="Z39" s="19" t="inlineStr">
        <is>
          <t>X</t>
        </is>
      </c>
      <c r="AA39" s="19" t="inlineStr">
        <is>
          <t>X</t>
        </is>
      </c>
      <c r="AB39" s="20" t="inlineStr">
        <is>
          <t>CN</t>
        </is>
      </c>
      <c r="AC39" s="19" t="inlineStr">
        <is>
          <t>X</t>
        </is>
      </c>
      <c r="AD39" s="19" t="inlineStr">
        <is>
          <t>X</t>
        </is>
      </c>
      <c r="AE39" s="19" t="inlineStr">
        <is>
          <t>X</t>
        </is>
      </c>
      <c r="AF39" s="19" t="inlineStr">
        <is>
          <t>X</t>
        </is>
      </c>
      <c r="AG39" s="19" t="inlineStr">
        <is>
          <t>X</t>
        </is>
      </c>
      <c r="AH39" s="19" t="inlineStr">
        <is>
          <t>X</t>
        </is>
      </c>
      <c r="AI39" s="20" t="inlineStr">
        <is>
          <t>CN</t>
        </is>
      </c>
      <c r="AJ39" s="19" t="inlineStr">
        <is>
          <t>P</t>
        </is>
      </c>
      <c r="AK39" s="21">
        <f>COUNTIF(F39:AJ39,"X") + COUNTIF(F39:AJ39,"x") + COUNTIF(F39:AJ39,"1/2")*0.5 + COUNTIF(F39:AJ39,"0.5")*0.5 + COUNTIF(F39:AJ39,"P")</f>
        <v/>
      </c>
      <c r="AL39" s="17" t="inlineStr">
        <is>
          <t>-</t>
        </is>
      </c>
      <c r="AM39" s="17" t="inlineStr">
        <is>
          <t>-</t>
        </is>
      </c>
      <c r="AN39" s="17" t="inlineStr">
        <is>
          <t>-</t>
        </is>
      </c>
      <c r="AO39" s="17" t="n">
        <v>0</v>
      </c>
      <c r="AP39" s="17" t="n">
        <v>20</v>
      </c>
      <c r="AQ39" s="21" t="n">
        <v>0</v>
      </c>
      <c r="AR39" s="17">
        <f>COUNTIF(F39:AJ39,"P") + COUNTIF(F39:AJ39,"p")</f>
        <v/>
      </c>
      <c r="AS39" s="18" t="inlineStr"/>
    </row>
    <row r="40">
      <c r="A40" s="17" t="n">
        <v>32</v>
      </c>
      <c r="B40" s="17" t="inlineStr">
        <is>
          <t>10008167</t>
        </is>
      </c>
      <c r="C40" s="18" t="inlineStr">
        <is>
          <t>Phạm Quang Bình</t>
        </is>
      </c>
      <c r="D40" s="17" t="inlineStr">
        <is>
          <t>VP</t>
        </is>
      </c>
      <c r="E40" s="18" t="inlineStr">
        <is>
          <t>Trưởng phòng Kinh tế Đấu thầu</t>
        </is>
      </c>
      <c r="F40" s="19" t="inlineStr">
        <is>
          <t>X</t>
        </is>
      </c>
      <c r="G40" s="20" t="inlineStr">
        <is>
          <t>CN</t>
        </is>
      </c>
      <c r="H40" s="19" t="inlineStr">
        <is>
          <t>X</t>
        </is>
      </c>
      <c r="I40" s="19" t="inlineStr">
        <is>
          <t>X</t>
        </is>
      </c>
      <c r="J40" s="19" t="inlineStr">
        <is>
          <t>X</t>
        </is>
      </c>
      <c r="K40" s="19" t="inlineStr">
        <is>
          <t>X</t>
        </is>
      </c>
      <c r="L40" s="19" t="inlineStr">
        <is>
          <t>X</t>
        </is>
      </c>
      <c r="M40" s="19" t="inlineStr">
        <is>
          <t>X</t>
        </is>
      </c>
      <c r="N40" s="20" t="inlineStr">
        <is>
          <t>CN</t>
        </is>
      </c>
      <c r="O40" s="19" t="inlineStr">
        <is>
          <t>X</t>
        </is>
      </c>
      <c r="P40" s="19" t="inlineStr">
        <is>
          <t>X</t>
        </is>
      </c>
      <c r="Q40" s="19" t="inlineStr">
        <is>
          <t>X</t>
        </is>
      </c>
      <c r="R40" s="19" t="inlineStr">
        <is>
          <t>X</t>
        </is>
      </c>
      <c r="S40" s="19" t="inlineStr">
        <is>
          <t>X</t>
        </is>
      </c>
      <c r="T40" s="19" t="inlineStr">
        <is>
          <t>X</t>
        </is>
      </c>
      <c r="U40" s="20" t="inlineStr">
        <is>
          <t>CN</t>
        </is>
      </c>
      <c r="V40" s="19" t="inlineStr">
        <is>
          <t>X</t>
        </is>
      </c>
      <c r="W40" s="19" t="inlineStr">
        <is>
          <t>X</t>
        </is>
      </c>
      <c r="X40" s="19" t="inlineStr">
        <is>
          <t>X</t>
        </is>
      </c>
      <c r="Y40" s="19" t="inlineStr">
        <is>
          <t>X</t>
        </is>
      </c>
      <c r="Z40" s="19" t="inlineStr">
        <is>
          <t>X</t>
        </is>
      </c>
      <c r="AA40" s="19" t="inlineStr">
        <is>
          <t>X</t>
        </is>
      </c>
      <c r="AB40" s="20" t="inlineStr">
        <is>
          <t>CN</t>
        </is>
      </c>
      <c r="AC40" s="19" t="inlineStr">
        <is>
          <t>X</t>
        </is>
      </c>
      <c r="AD40" s="19" t="inlineStr">
        <is>
          <t>V</t>
        </is>
      </c>
      <c r="AE40" s="19" t="inlineStr">
        <is>
          <t>V</t>
        </is>
      </c>
      <c r="AF40" s="19" t="inlineStr">
        <is>
          <t>V</t>
        </is>
      </c>
      <c r="AG40" s="19" t="inlineStr">
        <is>
          <t>P</t>
        </is>
      </c>
      <c r="AH40" s="19" t="inlineStr">
        <is>
          <t>P</t>
        </is>
      </c>
      <c r="AI40" s="20" t="inlineStr">
        <is>
          <t>CN</t>
        </is>
      </c>
      <c r="AJ40" s="19" t="inlineStr">
        <is>
          <t>P</t>
        </is>
      </c>
      <c r="AK40" s="21">
        <f>COUNTIF(F40:AJ40,"X") + COUNTIF(F40:AJ40,"x") + COUNTIF(F40:AJ40,"1/2")*0.5 + COUNTIF(F40:AJ40,"0.5")*0.5 + COUNTIF(F40:AJ40,"P")</f>
        <v/>
      </c>
      <c r="AL40" s="17" t="inlineStr">
        <is>
          <t>-</t>
        </is>
      </c>
      <c r="AM40" s="17" t="inlineStr">
        <is>
          <t>-</t>
        </is>
      </c>
      <c r="AN40" s="17" t="inlineStr">
        <is>
          <t>-</t>
        </is>
      </c>
      <c r="AO40" s="17" t="n">
        <v>0</v>
      </c>
      <c r="AP40" s="17" t="n">
        <v>16</v>
      </c>
      <c r="AQ40" s="21" t="n">
        <v>0</v>
      </c>
      <c r="AR40" s="17">
        <f>COUNTIF(F40:AJ40,"P") + COUNTIF(F40:AJ40,"p")</f>
        <v/>
      </c>
      <c r="AS40" s="18" t="inlineStr"/>
    </row>
    <row r="41">
      <c r="A41" s="17" t="n">
        <v>33</v>
      </c>
      <c r="B41" s="17" t="inlineStr">
        <is>
          <t>10012767</t>
        </is>
      </c>
      <c r="C41" s="18" t="inlineStr">
        <is>
          <t>Ngô Minh Châu</t>
        </is>
      </c>
      <c r="D41" s="17" t="inlineStr">
        <is>
          <t>VP</t>
        </is>
      </c>
      <c r="E41" s="18" t="inlineStr">
        <is>
          <t>Chuyên viên Kinh tế Đấu thầu</t>
        </is>
      </c>
      <c r="F41" s="19" t="inlineStr">
        <is>
          <t>X</t>
        </is>
      </c>
      <c r="G41" s="20" t="inlineStr">
        <is>
          <t>CN</t>
        </is>
      </c>
      <c r="H41" s="19" t="inlineStr">
        <is>
          <t>X</t>
        </is>
      </c>
      <c r="I41" s="19" t="inlineStr">
        <is>
          <t>X</t>
        </is>
      </c>
      <c r="J41" s="19" t="inlineStr">
        <is>
          <t>X</t>
        </is>
      </c>
      <c r="K41" s="19" t="inlineStr">
        <is>
          <t>X</t>
        </is>
      </c>
      <c r="L41" s="19" t="inlineStr">
        <is>
          <t>X</t>
        </is>
      </c>
      <c r="M41" s="19" t="inlineStr">
        <is>
          <t>X</t>
        </is>
      </c>
      <c r="N41" s="20" t="inlineStr">
        <is>
          <t>CN</t>
        </is>
      </c>
      <c r="O41" s="19" t="inlineStr">
        <is>
          <t>X</t>
        </is>
      </c>
      <c r="P41" s="19" t="inlineStr">
        <is>
          <t>X</t>
        </is>
      </c>
      <c r="Q41" s="19" t="inlineStr">
        <is>
          <t>X</t>
        </is>
      </c>
      <c r="R41" s="19" t="inlineStr">
        <is>
          <t>X</t>
        </is>
      </c>
      <c r="S41" s="19" t="inlineStr">
        <is>
          <t>X</t>
        </is>
      </c>
      <c r="T41" s="19" t="inlineStr">
        <is>
          <t>X</t>
        </is>
      </c>
      <c r="U41" s="20" t="inlineStr">
        <is>
          <t>CN</t>
        </is>
      </c>
      <c r="V41" s="19" t="inlineStr">
        <is>
          <t>X</t>
        </is>
      </c>
      <c r="W41" s="19" t="inlineStr">
        <is>
          <t>X</t>
        </is>
      </c>
      <c r="X41" s="19" t="inlineStr">
        <is>
          <t>X</t>
        </is>
      </c>
      <c r="Y41" s="19" t="inlineStr">
        <is>
          <t>X</t>
        </is>
      </c>
      <c r="Z41" s="19" t="inlineStr">
        <is>
          <t>X</t>
        </is>
      </c>
      <c r="AA41" s="19" t="inlineStr">
        <is>
          <t>X</t>
        </is>
      </c>
      <c r="AB41" s="20" t="inlineStr">
        <is>
          <t>CN</t>
        </is>
      </c>
      <c r="AC41" s="19" t="inlineStr">
        <is>
          <t>X</t>
        </is>
      </c>
      <c r="AD41" s="19" t="inlineStr">
        <is>
          <t>X</t>
        </is>
      </c>
      <c r="AE41" s="19" t="inlineStr">
        <is>
          <t>X</t>
        </is>
      </c>
      <c r="AF41" s="19" t="inlineStr">
        <is>
          <t>X</t>
        </is>
      </c>
      <c r="AG41" s="19" t="inlineStr">
        <is>
          <t>X</t>
        </is>
      </c>
      <c r="AH41" s="19" t="inlineStr">
        <is>
          <t>X</t>
        </is>
      </c>
      <c r="AI41" s="20" t="inlineStr">
        <is>
          <t>CN</t>
        </is>
      </c>
      <c r="AJ41" s="19" t="inlineStr">
        <is>
          <t>X</t>
        </is>
      </c>
      <c r="AK41" s="21">
        <f>COUNTIF(F41:AJ41,"X") + COUNTIF(F41:AJ41,"x") + COUNTIF(F41:AJ41,"1/2")*0.5 + COUNTIF(F41:AJ41,"0.5")*0.5 + COUNTIF(F41:AJ41,"P")</f>
        <v/>
      </c>
      <c r="AL41" s="17" t="inlineStr">
        <is>
          <t>-</t>
        </is>
      </c>
      <c r="AM41" s="17" t="inlineStr">
        <is>
          <t>-</t>
        </is>
      </c>
      <c r="AN41" s="17" t="inlineStr">
        <is>
          <t>-</t>
        </is>
      </c>
      <c r="AO41" s="17" t="n">
        <v>0</v>
      </c>
      <c r="AP41" s="17" t="n">
        <v>10</v>
      </c>
      <c r="AQ41" s="21" t="n">
        <v>0</v>
      </c>
      <c r="AR41" s="17">
        <f>COUNTIF(F41:AJ41,"P") + COUNTIF(F41:AJ41,"p")</f>
        <v/>
      </c>
      <c r="AS41" s="18" t="inlineStr"/>
    </row>
    <row r="42">
      <c r="A42" s="17" t="n">
        <v>34</v>
      </c>
      <c r="B42" s="17" t="inlineStr">
        <is>
          <t>10000132.FCIC</t>
        </is>
      </c>
      <c r="C42" s="18" t="inlineStr">
        <is>
          <t>Vũ Văn Tuấn</t>
        </is>
      </c>
      <c r="D42" s="17" t="inlineStr">
        <is>
          <t>VP</t>
        </is>
      </c>
      <c r="E42" s="18" t="inlineStr">
        <is>
          <t>Phó phòng Kỹ thuật</t>
        </is>
      </c>
      <c r="F42" s="19" t="inlineStr">
        <is>
          <t>X</t>
        </is>
      </c>
      <c r="G42" s="20" t="inlineStr">
        <is>
          <t>CN</t>
        </is>
      </c>
      <c r="H42" s="19" t="inlineStr">
        <is>
          <t>X</t>
        </is>
      </c>
      <c r="I42" s="19" t="inlineStr">
        <is>
          <t>X</t>
        </is>
      </c>
      <c r="J42" s="19" t="inlineStr">
        <is>
          <t>X</t>
        </is>
      </c>
      <c r="K42" s="19" t="inlineStr">
        <is>
          <t>X</t>
        </is>
      </c>
      <c r="L42" s="19" t="inlineStr">
        <is>
          <t>X</t>
        </is>
      </c>
      <c r="M42" s="19" t="inlineStr">
        <is>
          <t>X</t>
        </is>
      </c>
      <c r="N42" s="20" t="inlineStr">
        <is>
          <t>CN</t>
        </is>
      </c>
      <c r="O42" s="19" t="inlineStr">
        <is>
          <t>X</t>
        </is>
      </c>
      <c r="P42" s="19" t="inlineStr">
        <is>
          <t>X</t>
        </is>
      </c>
      <c r="Q42" s="19" t="inlineStr">
        <is>
          <t>X</t>
        </is>
      </c>
      <c r="R42" s="19" t="inlineStr">
        <is>
          <t>X</t>
        </is>
      </c>
      <c r="S42" s="19" t="inlineStr">
        <is>
          <t>X</t>
        </is>
      </c>
      <c r="T42" s="19" t="inlineStr">
        <is>
          <t>X</t>
        </is>
      </c>
      <c r="U42" s="20" t="inlineStr">
        <is>
          <t>CN</t>
        </is>
      </c>
      <c r="V42" s="19" t="inlineStr">
        <is>
          <t>X</t>
        </is>
      </c>
      <c r="W42" s="19" t="inlineStr">
        <is>
          <t>X</t>
        </is>
      </c>
      <c r="X42" s="19" t="inlineStr">
        <is>
          <t>X</t>
        </is>
      </c>
      <c r="Y42" s="19" t="inlineStr">
        <is>
          <t>X</t>
        </is>
      </c>
      <c r="Z42" s="19" t="inlineStr">
        <is>
          <t>X</t>
        </is>
      </c>
      <c r="AA42" s="19" t="inlineStr">
        <is>
          <t>X</t>
        </is>
      </c>
      <c r="AB42" s="20" t="inlineStr">
        <is>
          <t>CN</t>
        </is>
      </c>
      <c r="AC42" s="19" t="inlineStr">
        <is>
          <t>X</t>
        </is>
      </c>
      <c r="AD42" s="19" t="inlineStr">
        <is>
          <t>X</t>
        </is>
      </c>
      <c r="AE42" s="19" t="inlineStr">
        <is>
          <t>X</t>
        </is>
      </c>
      <c r="AF42" s="19" t="inlineStr">
        <is>
          <t>X</t>
        </is>
      </c>
      <c r="AG42" s="19" t="inlineStr">
        <is>
          <t>X</t>
        </is>
      </c>
      <c r="AH42" s="19" t="inlineStr">
        <is>
          <t>X</t>
        </is>
      </c>
      <c r="AI42" s="20" t="inlineStr">
        <is>
          <t>CN</t>
        </is>
      </c>
      <c r="AJ42" s="19" t="inlineStr">
        <is>
          <t>X</t>
        </is>
      </c>
      <c r="AK42" s="21">
        <f>COUNTIF(F42:AJ42,"X") + COUNTIF(F42:AJ42,"x") + COUNTIF(F42:AJ42,"1/2")*0.5 + COUNTIF(F42:AJ42,"0.5")*0.5 + COUNTIF(F42:AJ42,"P")</f>
        <v/>
      </c>
      <c r="AL42" s="17" t="inlineStr">
        <is>
          <t>-</t>
        </is>
      </c>
      <c r="AM42" s="17" t="inlineStr">
        <is>
          <t>-</t>
        </is>
      </c>
      <c r="AN42" s="17" t="inlineStr">
        <is>
          <t>-</t>
        </is>
      </c>
      <c r="AO42" s="17" t="n">
        <v>0</v>
      </c>
      <c r="AP42" s="17" t="n">
        <v>22</v>
      </c>
      <c r="AQ42" s="21" t="n">
        <v>0</v>
      </c>
      <c r="AR42" s="17">
        <f>COUNTIF(F42:AJ42,"P") + COUNTIF(F42:AJ42,"p")</f>
        <v/>
      </c>
      <c r="AS42" s="18" t="inlineStr"/>
    </row>
    <row r="43">
      <c r="A43" s="17" t="n">
        <v>35</v>
      </c>
      <c r="B43" s="17" t="inlineStr">
        <is>
          <t>10003458</t>
        </is>
      </c>
      <c r="C43" s="18" t="inlineStr">
        <is>
          <t>Phạm Văn Quân</t>
        </is>
      </c>
      <c r="D43" s="17" t="inlineStr">
        <is>
          <t>VP</t>
        </is>
      </c>
      <c r="E43" s="18" t="inlineStr">
        <is>
          <t>Trưởng phòng Kỹ thuật</t>
        </is>
      </c>
      <c r="F43" s="19" t="inlineStr">
        <is>
          <t>X</t>
        </is>
      </c>
      <c r="G43" s="20" t="inlineStr">
        <is>
          <t>CN</t>
        </is>
      </c>
      <c r="H43" s="19" t="inlineStr">
        <is>
          <t>X</t>
        </is>
      </c>
      <c r="I43" s="19" t="inlineStr">
        <is>
          <t>X</t>
        </is>
      </c>
      <c r="J43" s="19" t="inlineStr">
        <is>
          <t>X</t>
        </is>
      </c>
      <c r="K43" s="19" t="inlineStr">
        <is>
          <t>X</t>
        </is>
      </c>
      <c r="L43" s="19" t="inlineStr">
        <is>
          <t>X</t>
        </is>
      </c>
      <c r="M43" s="19" t="inlineStr">
        <is>
          <t>X</t>
        </is>
      </c>
      <c r="N43" s="20" t="inlineStr">
        <is>
          <t>CN</t>
        </is>
      </c>
      <c r="O43" s="19" t="inlineStr">
        <is>
          <t>X</t>
        </is>
      </c>
      <c r="P43" s="19" t="inlineStr">
        <is>
          <t>X</t>
        </is>
      </c>
      <c r="Q43" s="19" t="inlineStr">
        <is>
          <t>X</t>
        </is>
      </c>
      <c r="R43" s="19" t="inlineStr">
        <is>
          <t>X</t>
        </is>
      </c>
      <c r="S43" s="19" t="inlineStr">
        <is>
          <t>X</t>
        </is>
      </c>
      <c r="T43" s="19" t="inlineStr">
        <is>
          <t>X</t>
        </is>
      </c>
      <c r="U43" s="20" t="inlineStr">
        <is>
          <t>CN</t>
        </is>
      </c>
      <c r="V43" s="19" t="inlineStr">
        <is>
          <t>X</t>
        </is>
      </c>
      <c r="W43" s="19" t="inlineStr">
        <is>
          <t>X</t>
        </is>
      </c>
      <c r="X43" s="19" t="inlineStr">
        <is>
          <t>X</t>
        </is>
      </c>
      <c r="Y43" s="19" t="inlineStr">
        <is>
          <t>X</t>
        </is>
      </c>
      <c r="Z43" s="19" t="inlineStr">
        <is>
          <t>X</t>
        </is>
      </c>
      <c r="AA43" s="19" t="inlineStr">
        <is>
          <t>X</t>
        </is>
      </c>
      <c r="AB43" s="20" t="inlineStr">
        <is>
          <t>CN</t>
        </is>
      </c>
      <c r="AC43" s="19" t="inlineStr">
        <is>
          <t>X</t>
        </is>
      </c>
      <c r="AD43" s="19" t="inlineStr">
        <is>
          <t>X</t>
        </is>
      </c>
      <c r="AE43" s="19" t="inlineStr">
        <is>
          <t>X</t>
        </is>
      </c>
      <c r="AF43" s="19" t="inlineStr">
        <is>
          <t>X</t>
        </is>
      </c>
      <c r="AG43" s="19" t="inlineStr">
        <is>
          <t>X</t>
        </is>
      </c>
      <c r="AH43" s="19" t="inlineStr">
        <is>
          <t>X</t>
        </is>
      </c>
      <c r="AI43" s="20" t="inlineStr">
        <is>
          <t>CN</t>
        </is>
      </c>
      <c r="AJ43" s="19" t="inlineStr">
        <is>
          <t>X</t>
        </is>
      </c>
      <c r="AK43" s="21">
        <f>COUNTIF(F43:AJ43,"X") + COUNTIF(F43:AJ43,"x") + COUNTIF(F43:AJ43,"1/2")*0.5 + COUNTIF(F43:AJ43,"0.5")*0.5 + COUNTIF(F43:AJ43,"P")</f>
        <v/>
      </c>
      <c r="AL43" s="17" t="inlineStr">
        <is>
          <t>-</t>
        </is>
      </c>
      <c r="AM43" s="17" t="inlineStr">
        <is>
          <t>-</t>
        </is>
      </c>
      <c r="AN43" s="17" t="inlineStr">
        <is>
          <t>-</t>
        </is>
      </c>
      <c r="AO43" s="17" t="n">
        <v>0</v>
      </c>
      <c r="AP43" s="17" t="n">
        <v>21</v>
      </c>
      <c r="AQ43" s="21" t="n">
        <v>0</v>
      </c>
      <c r="AR43" s="17">
        <f>COUNTIF(F43:AJ43,"P") + COUNTIF(F43:AJ43,"p")</f>
        <v/>
      </c>
      <c r="AS43" s="18" t="inlineStr"/>
    </row>
    <row r="44">
      <c r="A44" s="17" t="n">
        <v>36</v>
      </c>
      <c r="B44" s="17" t="inlineStr">
        <is>
          <t>10003652</t>
        </is>
      </c>
      <c r="C44" s="18" t="inlineStr">
        <is>
          <t>Trần Thế Mùi</t>
        </is>
      </c>
      <c r="D44" s="17" t="inlineStr">
        <is>
          <t>VP</t>
        </is>
      </c>
      <c r="E44" s="18" t="inlineStr">
        <is>
          <t>Phó phòng Kỹ thuật</t>
        </is>
      </c>
      <c r="F44" s="19" t="inlineStr">
        <is>
          <t>X</t>
        </is>
      </c>
      <c r="G44" s="20" t="inlineStr">
        <is>
          <t>X</t>
        </is>
      </c>
      <c r="H44" s="19" t="inlineStr">
        <is>
          <t>X</t>
        </is>
      </c>
      <c r="I44" s="19" t="inlineStr">
        <is>
          <t>X</t>
        </is>
      </c>
      <c r="J44" s="19" t="inlineStr">
        <is>
          <t>X</t>
        </is>
      </c>
      <c r="K44" s="19" t="inlineStr">
        <is>
          <t>X</t>
        </is>
      </c>
      <c r="L44" s="19" t="inlineStr">
        <is>
          <t>X</t>
        </is>
      </c>
      <c r="M44" s="19" t="inlineStr">
        <is>
          <t>X</t>
        </is>
      </c>
      <c r="N44" s="20" t="inlineStr">
        <is>
          <t>X</t>
        </is>
      </c>
      <c r="O44" s="19" t="inlineStr">
        <is>
          <t>X</t>
        </is>
      </c>
      <c r="P44" s="19" t="inlineStr">
        <is>
          <t>X</t>
        </is>
      </c>
      <c r="Q44" s="19" t="inlineStr">
        <is>
          <t>X</t>
        </is>
      </c>
      <c r="R44" s="19" t="inlineStr">
        <is>
          <t>X</t>
        </is>
      </c>
      <c r="S44" s="19" t="inlineStr">
        <is>
          <t>X</t>
        </is>
      </c>
      <c r="T44" s="19" t="inlineStr">
        <is>
          <t>X</t>
        </is>
      </c>
      <c r="U44" s="20" t="inlineStr">
        <is>
          <t>X</t>
        </is>
      </c>
      <c r="V44" s="19" t="inlineStr">
        <is>
          <t>X</t>
        </is>
      </c>
      <c r="W44" s="19" t="inlineStr">
        <is>
          <t>X</t>
        </is>
      </c>
      <c r="X44" s="19" t="inlineStr">
        <is>
          <t>X</t>
        </is>
      </c>
      <c r="Y44" s="19" t="inlineStr">
        <is>
          <t>X</t>
        </is>
      </c>
      <c r="Z44" s="19" t="inlineStr">
        <is>
          <t>X</t>
        </is>
      </c>
      <c r="AA44" s="19" t="inlineStr">
        <is>
          <t>X</t>
        </is>
      </c>
      <c r="AB44" s="20" t="inlineStr">
        <is>
          <t>CN</t>
        </is>
      </c>
      <c r="AC44" s="19" t="inlineStr">
        <is>
          <t>X</t>
        </is>
      </c>
      <c r="AD44" s="19" t="inlineStr">
        <is>
          <t>X</t>
        </is>
      </c>
      <c r="AE44" s="19" t="inlineStr">
        <is>
          <t>X</t>
        </is>
      </c>
      <c r="AF44" s="19" t="inlineStr">
        <is>
          <t>X</t>
        </is>
      </c>
      <c r="AG44" s="19" t="inlineStr">
        <is>
          <t>X</t>
        </is>
      </c>
      <c r="AH44" s="19" t="inlineStr">
        <is>
          <t>X</t>
        </is>
      </c>
      <c r="AI44" s="20" t="inlineStr">
        <is>
          <t>CN</t>
        </is>
      </c>
      <c r="AJ44" s="19" t="inlineStr">
        <is>
          <t>P</t>
        </is>
      </c>
      <c r="AK44" s="21">
        <f>COUNTIF(F44:AJ44,"X") + COUNTIF(F44:AJ44,"x") + COUNTIF(F44:AJ44,"1/2")*0.5 + COUNTIF(F44:AJ44,"0.5")*0.5 + COUNTIF(F44:AJ44,"P")</f>
        <v/>
      </c>
      <c r="AL44" s="17" t="inlineStr">
        <is>
          <t>-</t>
        </is>
      </c>
      <c r="AM44" s="17" t="inlineStr">
        <is>
          <t>-</t>
        </is>
      </c>
      <c r="AN44" s="17" t="inlineStr">
        <is>
          <t>-</t>
        </is>
      </c>
      <c r="AO44" s="17" t="n">
        <v>3</v>
      </c>
      <c r="AP44" s="17" t="n">
        <v>28</v>
      </c>
      <c r="AQ44" s="21" t="n">
        <v>0</v>
      </c>
      <c r="AR44" s="17">
        <f>COUNTIF(F44:AJ44,"P") + COUNTIF(F44:AJ44,"p")</f>
        <v/>
      </c>
      <c r="AS44" s="18" t="inlineStr"/>
    </row>
    <row r="45">
      <c r="A45" s="17" t="n">
        <v>37</v>
      </c>
      <c r="B45" s="17" t="inlineStr">
        <is>
          <t>10004056</t>
        </is>
      </c>
      <c r="C45" s="18" t="inlineStr">
        <is>
          <t>Lê Anh Đức</t>
        </is>
      </c>
      <c r="D45" s="17" t="inlineStr">
        <is>
          <t>VP</t>
        </is>
      </c>
      <c r="E45" s="18" t="inlineStr">
        <is>
          <t>Trưởng nhóm XLN</t>
        </is>
      </c>
      <c r="F45" s="19" t="inlineStr">
        <is>
          <t>X</t>
        </is>
      </c>
      <c r="G45" s="20" t="inlineStr">
        <is>
          <t>CN</t>
        </is>
      </c>
      <c r="H45" s="19" t="inlineStr">
        <is>
          <t>X</t>
        </is>
      </c>
      <c r="I45" s="19" t="inlineStr">
        <is>
          <t>X</t>
        </is>
      </c>
      <c r="J45" s="19" t="inlineStr">
        <is>
          <t>X</t>
        </is>
      </c>
      <c r="K45" s="19" t="inlineStr">
        <is>
          <t>X</t>
        </is>
      </c>
      <c r="L45" s="19" t="inlineStr">
        <is>
          <t>X</t>
        </is>
      </c>
      <c r="M45" s="19" t="inlineStr">
        <is>
          <t>X</t>
        </is>
      </c>
      <c r="N45" s="20" t="inlineStr">
        <is>
          <t>CN</t>
        </is>
      </c>
      <c r="O45" s="19" t="inlineStr">
        <is>
          <t>X</t>
        </is>
      </c>
      <c r="P45" s="19" t="inlineStr">
        <is>
          <t>X</t>
        </is>
      </c>
      <c r="Q45" s="19" t="inlineStr">
        <is>
          <t>X</t>
        </is>
      </c>
      <c r="R45" s="19" t="inlineStr">
        <is>
          <t>X</t>
        </is>
      </c>
      <c r="S45" s="19" t="inlineStr">
        <is>
          <t>X</t>
        </is>
      </c>
      <c r="T45" s="19" t="inlineStr">
        <is>
          <t>X</t>
        </is>
      </c>
      <c r="U45" s="20" t="inlineStr">
        <is>
          <t>CN</t>
        </is>
      </c>
      <c r="V45" s="19" t="inlineStr">
        <is>
          <t>X</t>
        </is>
      </c>
      <c r="W45" s="19" t="inlineStr">
        <is>
          <t>X</t>
        </is>
      </c>
      <c r="X45" s="19" t="inlineStr">
        <is>
          <t>X</t>
        </is>
      </c>
      <c r="Y45" s="19" t="inlineStr">
        <is>
          <t>X</t>
        </is>
      </c>
      <c r="Z45" s="19" t="inlineStr">
        <is>
          <t>X</t>
        </is>
      </c>
      <c r="AA45" s="19" t="inlineStr">
        <is>
          <t>X</t>
        </is>
      </c>
      <c r="AB45" s="20" t="inlineStr">
        <is>
          <t>CN</t>
        </is>
      </c>
      <c r="AC45" s="19" t="inlineStr">
        <is>
          <t>X</t>
        </is>
      </c>
      <c r="AD45" s="19" t="inlineStr">
        <is>
          <t>X</t>
        </is>
      </c>
      <c r="AE45" s="19" t="inlineStr">
        <is>
          <t>X</t>
        </is>
      </c>
      <c r="AF45" s="19" t="inlineStr">
        <is>
          <t>X</t>
        </is>
      </c>
      <c r="AG45" s="19" t="inlineStr">
        <is>
          <t>X</t>
        </is>
      </c>
      <c r="AH45" s="19" t="inlineStr">
        <is>
          <t>X</t>
        </is>
      </c>
      <c r="AI45" s="20" t="inlineStr">
        <is>
          <t>CN</t>
        </is>
      </c>
      <c r="AJ45" s="19" t="inlineStr">
        <is>
          <t>X</t>
        </is>
      </c>
      <c r="AK45" s="21">
        <f>COUNTIF(F45:AJ45,"X") + COUNTIF(F45:AJ45,"x") + COUNTIF(F45:AJ45,"1/2")*0.5 + COUNTIF(F45:AJ45,"0.5")*0.5 + COUNTIF(F45:AJ45,"P")</f>
        <v/>
      </c>
      <c r="AL45" s="17" t="inlineStr">
        <is>
          <t>-</t>
        </is>
      </c>
      <c r="AM45" s="17" t="inlineStr">
        <is>
          <t>-</t>
        </is>
      </c>
      <c r="AN45" s="17" t="inlineStr">
        <is>
          <t>-</t>
        </is>
      </c>
      <c r="AO45" s="17" t="n">
        <v>0</v>
      </c>
      <c r="AP45" s="17" t="n">
        <v>21</v>
      </c>
      <c r="AQ45" s="21" t="n">
        <v>0</v>
      </c>
      <c r="AR45" s="17">
        <f>COUNTIF(F45:AJ45,"P") + COUNTIF(F45:AJ45,"p")</f>
        <v/>
      </c>
      <c r="AS45" s="18" t="inlineStr"/>
    </row>
    <row r="46">
      <c r="A46" s="17" t="n">
        <v>38</v>
      </c>
      <c r="B46" s="17" t="inlineStr">
        <is>
          <t>10004259</t>
        </is>
      </c>
      <c r="C46" s="18" t="inlineStr">
        <is>
          <t>Đỗ Ngọc An</t>
        </is>
      </c>
      <c r="D46" s="17" t="inlineStr">
        <is>
          <t>VP</t>
        </is>
      </c>
      <c r="E46" s="18" t="inlineStr">
        <is>
          <t>Chuyên viên Kỹ thuật</t>
        </is>
      </c>
      <c r="F46" s="19" t="inlineStr">
        <is>
          <t>X</t>
        </is>
      </c>
      <c r="G46" s="20" t="inlineStr">
        <is>
          <t>CN</t>
        </is>
      </c>
      <c r="H46" s="19" t="inlineStr">
        <is>
          <t>X</t>
        </is>
      </c>
      <c r="I46" s="19" t="inlineStr">
        <is>
          <t>X</t>
        </is>
      </c>
      <c r="J46" s="19" t="inlineStr">
        <is>
          <t>X</t>
        </is>
      </c>
      <c r="K46" s="19" t="inlineStr">
        <is>
          <t>X</t>
        </is>
      </c>
      <c r="L46" s="19" t="inlineStr">
        <is>
          <t>X</t>
        </is>
      </c>
      <c r="M46" s="19" t="inlineStr">
        <is>
          <t>X</t>
        </is>
      </c>
      <c r="N46" s="20" t="inlineStr">
        <is>
          <t>CN</t>
        </is>
      </c>
      <c r="O46" s="19" t="inlineStr">
        <is>
          <t>X</t>
        </is>
      </c>
      <c r="P46" s="19" t="inlineStr">
        <is>
          <t>X</t>
        </is>
      </c>
      <c r="Q46" s="19" t="inlineStr">
        <is>
          <t>X</t>
        </is>
      </c>
      <c r="R46" s="19" t="inlineStr">
        <is>
          <t>X</t>
        </is>
      </c>
      <c r="S46" s="19" t="inlineStr">
        <is>
          <t>X</t>
        </is>
      </c>
      <c r="T46" s="19" t="inlineStr">
        <is>
          <t>X</t>
        </is>
      </c>
      <c r="U46" s="20" t="inlineStr">
        <is>
          <t>CN</t>
        </is>
      </c>
      <c r="V46" s="19" t="inlineStr">
        <is>
          <t>X</t>
        </is>
      </c>
      <c r="W46" s="19" t="inlineStr">
        <is>
          <t>X</t>
        </is>
      </c>
      <c r="X46" s="19" t="inlineStr">
        <is>
          <t>X</t>
        </is>
      </c>
      <c r="Y46" s="19" t="inlineStr">
        <is>
          <t>X</t>
        </is>
      </c>
      <c r="Z46" s="19" t="inlineStr">
        <is>
          <t>X</t>
        </is>
      </c>
      <c r="AA46" s="19" t="inlineStr">
        <is>
          <t>X</t>
        </is>
      </c>
      <c r="AB46" s="20" t="inlineStr">
        <is>
          <t>CN</t>
        </is>
      </c>
      <c r="AC46" s="19" t="inlineStr">
        <is>
          <t>X</t>
        </is>
      </c>
      <c r="AD46" s="19" t="inlineStr">
        <is>
          <t>X</t>
        </is>
      </c>
      <c r="AE46" s="19" t="inlineStr">
        <is>
          <t>X</t>
        </is>
      </c>
      <c r="AF46" s="19" t="inlineStr">
        <is>
          <t>X</t>
        </is>
      </c>
      <c r="AG46" s="19" t="inlineStr">
        <is>
          <t>X</t>
        </is>
      </c>
      <c r="AH46" s="19" t="inlineStr">
        <is>
          <t>X</t>
        </is>
      </c>
      <c r="AI46" s="20" t="inlineStr">
        <is>
          <t>CN</t>
        </is>
      </c>
      <c r="AJ46" s="19" t="inlineStr">
        <is>
          <t>X</t>
        </is>
      </c>
      <c r="AK46" s="21">
        <f>COUNTIF(F46:AJ46,"X") + COUNTIF(F46:AJ46,"x") + COUNTIF(F46:AJ46,"1/2")*0.5 + COUNTIF(F46:AJ46,"0.5")*0.5 + COUNTIF(F46:AJ46,"P")</f>
        <v/>
      </c>
      <c r="AL46" s="17" t="inlineStr">
        <is>
          <t>-</t>
        </is>
      </c>
      <c r="AM46" s="17" t="inlineStr">
        <is>
          <t>-</t>
        </is>
      </c>
      <c r="AN46" s="17" t="inlineStr">
        <is>
          <t>-</t>
        </is>
      </c>
      <c r="AO46" s="17" t="n">
        <v>0</v>
      </c>
      <c r="AP46" s="17" t="n">
        <v>12</v>
      </c>
      <c r="AQ46" s="21" t="n">
        <v>0</v>
      </c>
      <c r="AR46" s="17">
        <f>COUNTIF(F46:AJ46,"P") + COUNTIF(F46:AJ46,"p")</f>
        <v/>
      </c>
      <c r="AS46" s="18" t="inlineStr"/>
    </row>
    <row r="47">
      <c r="A47" s="17" t="n">
        <v>39</v>
      </c>
      <c r="B47" s="17" t="inlineStr">
        <is>
          <t>10005086</t>
        </is>
      </c>
      <c r="C47" s="18" t="inlineStr">
        <is>
          <t>Bùi Văn Dương</t>
        </is>
      </c>
      <c r="D47" s="17" t="inlineStr">
        <is>
          <t>VP</t>
        </is>
      </c>
      <c r="E47" s="18" t="inlineStr">
        <is>
          <t>Trưởng nhóm</t>
        </is>
      </c>
      <c r="F47" s="19" t="inlineStr">
        <is>
          <t>X</t>
        </is>
      </c>
      <c r="G47" s="20" t="inlineStr">
        <is>
          <t>CN</t>
        </is>
      </c>
      <c r="H47" s="19" t="inlineStr">
        <is>
          <t>X</t>
        </is>
      </c>
      <c r="I47" s="19" t="inlineStr">
        <is>
          <t>X</t>
        </is>
      </c>
      <c r="J47" s="19" t="inlineStr">
        <is>
          <t>X</t>
        </is>
      </c>
      <c r="K47" s="19" t="inlineStr">
        <is>
          <t>X</t>
        </is>
      </c>
      <c r="L47" s="19" t="inlineStr">
        <is>
          <t>X</t>
        </is>
      </c>
      <c r="M47" s="19" t="inlineStr">
        <is>
          <t>X</t>
        </is>
      </c>
      <c r="N47" s="20" t="inlineStr">
        <is>
          <t>CN</t>
        </is>
      </c>
      <c r="O47" s="19" t="inlineStr">
        <is>
          <t>X</t>
        </is>
      </c>
      <c r="P47" s="19" t="inlineStr">
        <is>
          <t>X</t>
        </is>
      </c>
      <c r="Q47" s="19" t="inlineStr">
        <is>
          <t>X</t>
        </is>
      </c>
      <c r="R47" s="19" t="inlineStr">
        <is>
          <t>X</t>
        </is>
      </c>
      <c r="S47" s="19" t="inlineStr">
        <is>
          <t>X</t>
        </is>
      </c>
      <c r="T47" s="19" t="inlineStr">
        <is>
          <t>X</t>
        </is>
      </c>
      <c r="U47" s="20" t="inlineStr">
        <is>
          <t>CN</t>
        </is>
      </c>
      <c r="V47" s="19" t="inlineStr">
        <is>
          <t>X</t>
        </is>
      </c>
      <c r="W47" s="19" t="inlineStr">
        <is>
          <t>X</t>
        </is>
      </c>
      <c r="X47" s="19" t="inlineStr">
        <is>
          <t>X</t>
        </is>
      </c>
      <c r="Y47" s="19" t="inlineStr">
        <is>
          <t>X</t>
        </is>
      </c>
      <c r="Z47" s="19" t="inlineStr">
        <is>
          <t>X</t>
        </is>
      </c>
      <c r="AA47" s="19" t="inlineStr">
        <is>
          <t>X</t>
        </is>
      </c>
      <c r="AB47" s="20" t="inlineStr">
        <is>
          <t>CN</t>
        </is>
      </c>
      <c r="AC47" s="19" t="inlineStr">
        <is>
          <t>X</t>
        </is>
      </c>
      <c r="AD47" s="19" t="inlineStr">
        <is>
          <t>X</t>
        </is>
      </c>
      <c r="AE47" s="19" t="inlineStr">
        <is>
          <t>X</t>
        </is>
      </c>
      <c r="AF47" s="19" t="inlineStr">
        <is>
          <t>X</t>
        </is>
      </c>
      <c r="AG47" s="19" t="inlineStr">
        <is>
          <t>X</t>
        </is>
      </c>
      <c r="AH47" s="19" t="inlineStr">
        <is>
          <t>X</t>
        </is>
      </c>
      <c r="AI47" s="20" t="inlineStr">
        <is>
          <t>CN</t>
        </is>
      </c>
      <c r="AJ47" s="19" t="inlineStr">
        <is>
          <t>X</t>
        </is>
      </c>
      <c r="AK47" s="21">
        <f>COUNTIF(F47:AJ47,"X") + COUNTIF(F47:AJ47,"x") + COUNTIF(F47:AJ47,"1/2")*0.5 + COUNTIF(F47:AJ47,"0.5")*0.5 + COUNTIF(F47:AJ47,"P")</f>
        <v/>
      </c>
      <c r="AL47" s="17" t="inlineStr">
        <is>
          <t>-</t>
        </is>
      </c>
      <c r="AM47" s="17" t="inlineStr">
        <is>
          <t>-</t>
        </is>
      </c>
      <c r="AN47" s="17" t="inlineStr">
        <is>
          <t>-</t>
        </is>
      </c>
      <c r="AO47" s="17" t="n">
        <v>0</v>
      </c>
      <c r="AP47" s="17" t="n">
        <v>21</v>
      </c>
      <c r="AQ47" s="21" t="n">
        <v>0</v>
      </c>
      <c r="AR47" s="17">
        <f>COUNTIF(F47:AJ47,"P") + COUNTIF(F47:AJ47,"p")</f>
        <v/>
      </c>
      <c r="AS47" s="18" t="inlineStr"/>
    </row>
    <row r="48">
      <c r="A48" s="17" t="n">
        <v>40</v>
      </c>
      <c r="B48" s="17" t="inlineStr">
        <is>
          <t>10012620</t>
        </is>
      </c>
      <c r="C48" s="18" t="inlineStr">
        <is>
          <t>Trần Hồng Phúc</t>
        </is>
      </c>
      <c r="D48" s="17" t="inlineStr">
        <is>
          <t>VP</t>
        </is>
      </c>
      <c r="E48" s="18" t="inlineStr">
        <is>
          <t>Chuyên viên Kỹ thuật</t>
        </is>
      </c>
      <c r="F48" s="19" t="inlineStr">
        <is>
          <t>X</t>
        </is>
      </c>
      <c r="G48" s="20" t="inlineStr">
        <is>
          <t>CN</t>
        </is>
      </c>
      <c r="H48" s="19" t="inlineStr">
        <is>
          <t>X</t>
        </is>
      </c>
      <c r="I48" s="19" t="inlineStr">
        <is>
          <t>X</t>
        </is>
      </c>
      <c r="J48" s="19" t="inlineStr">
        <is>
          <t>X</t>
        </is>
      </c>
      <c r="K48" s="19" t="inlineStr">
        <is>
          <t>X</t>
        </is>
      </c>
      <c r="L48" s="19" t="inlineStr">
        <is>
          <t>X</t>
        </is>
      </c>
      <c r="M48" s="19" t="inlineStr">
        <is>
          <t>X</t>
        </is>
      </c>
      <c r="N48" s="20" t="inlineStr">
        <is>
          <t>CN</t>
        </is>
      </c>
      <c r="O48" s="19" t="inlineStr">
        <is>
          <t>X</t>
        </is>
      </c>
      <c r="P48" s="19" t="inlineStr">
        <is>
          <t>X</t>
        </is>
      </c>
      <c r="Q48" s="19" t="inlineStr">
        <is>
          <t>X</t>
        </is>
      </c>
      <c r="R48" s="19" t="inlineStr">
        <is>
          <t>X</t>
        </is>
      </c>
      <c r="S48" s="19" t="inlineStr">
        <is>
          <t>X</t>
        </is>
      </c>
      <c r="T48" s="19" t="inlineStr">
        <is>
          <t>X</t>
        </is>
      </c>
      <c r="U48" s="20" t="inlineStr">
        <is>
          <t>CN</t>
        </is>
      </c>
      <c r="V48" s="19" t="inlineStr">
        <is>
          <t>X</t>
        </is>
      </c>
      <c r="W48" s="19" t="inlineStr">
        <is>
          <t>X</t>
        </is>
      </c>
      <c r="X48" s="19" t="inlineStr">
        <is>
          <t>X</t>
        </is>
      </c>
      <c r="Y48" s="19" t="inlineStr">
        <is>
          <t>X</t>
        </is>
      </c>
      <c r="Z48" s="19" t="inlineStr">
        <is>
          <t>X</t>
        </is>
      </c>
      <c r="AA48" s="19" t="inlineStr">
        <is>
          <t>X</t>
        </is>
      </c>
      <c r="AB48" s="20" t="inlineStr">
        <is>
          <t>CN</t>
        </is>
      </c>
      <c r="AC48" s="19" t="inlineStr">
        <is>
          <t>X</t>
        </is>
      </c>
      <c r="AD48" s="19" t="inlineStr">
        <is>
          <t>X</t>
        </is>
      </c>
      <c r="AE48" s="19" t="inlineStr">
        <is>
          <t>X</t>
        </is>
      </c>
      <c r="AF48" s="19" t="inlineStr">
        <is>
          <t>X</t>
        </is>
      </c>
      <c r="AG48" s="19" t="inlineStr">
        <is>
          <t>X</t>
        </is>
      </c>
      <c r="AH48" s="19" t="inlineStr">
        <is>
          <t>X</t>
        </is>
      </c>
      <c r="AI48" s="20" t="inlineStr">
        <is>
          <t>CN</t>
        </is>
      </c>
      <c r="AJ48" s="19" t="inlineStr">
        <is>
          <t>X</t>
        </is>
      </c>
      <c r="AK48" s="21">
        <f>COUNTIF(F48:AJ48,"X") + COUNTIF(F48:AJ48,"x") + COUNTIF(F48:AJ48,"1/2")*0.5 + COUNTIF(F48:AJ48,"0.5")*0.5 + COUNTIF(F48:AJ48,"P")</f>
        <v/>
      </c>
      <c r="AL48" s="17" t="inlineStr">
        <is>
          <t>-</t>
        </is>
      </c>
      <c r="AM48" s="17" t="inlineStr">
        <is>
          <t>-</t>
        </is>
      </c>
      <c r="AN48" s="17" t="inlineStr">
        <is>
          <t>-</t>
        </is>
      </c>
      <c r="AO48" s="17" t="n">
        <v>0</v>
      </c>
      <c r="AP48" s="17" t="n">
        <v>12</v>
      </c>
      <c r="AQ48" s="21" t="n">
        <v>0</v>
      </c>
      <c r="AR48" s="17">
        <f>COUNTIF(F48:AJ48,"P") + COUNTIF(F48:AJ48,"p")</f>
        <v/>
      </c>
      <c r="AS48" s="18" t="inlineStr"/>
    </row>
    <row r="49">
      <c r="A49" s="17" t="n">
        <v>41</v>
      </c>
      <c r="B49" s="17" t="inlineStr">
        <is>
          <t>10012663</t>
        </is>
      </c>
      <c r="C49" s="18" t="inlineStr">
        <is>
          <t>Nguyễn Lâm Thanh</t>
        </is>
      </c>
      <c r="D49" s="17" t="inlineStr">
        <is>
          <t>VP</t>
        </is>
      </c>
      <c r="E49" s="18" t="inlineStr">
        <is>
          <t>Chuyên viên Kỹ thuật</t>
        </is>
      </c>
      <c r="F49" s="19" t="inlineStr">
        <is>
          <t>X</t>
        </is>
      </c>
      <c r="G49" s="20" t="inlineStr">
        <is>
          <t>CN</t>
        </is>
      </c>
      <c r="H49" s="19" t="inlineStr">
        <is>
          <t>X</t>
        </is>
      </c>
      <c r="I49" s="19" t="inlineStr">
        <is>
          <t>X</t>
        </is>
      </c>
      <c r="J49" s="19" t="inlineStr">
        <is>
          <t>X</t>
        </is>
      </c>
      <c r="K49" s="19" t="inlineStr">
        <is>
          <t>X</t>
        </is>
      </c>
      <c r="L49" s="19" t="inlineStr">
        <is>
          <t>X</t>
        </is>
      </c>
      <c r="M49" s="19" t="inlineStr">
        <is>
          <t>X</t>
        </is>
      </c>
      <c r="N49" s="20" t="inlineStr">
        <is>
          <t>CN</t>
        </is>
      </c>
      <c r="O49" s="19" t="inlineStr">
        <is>
          <t>X</t>
        </is>
      </c>
      <c r="P49" s="19" t="inlineStr">
        <is>
          <t>X</t>
        </is>
      </c>
      <c r="Q49" s="19" t="inlineStr">
        <is>
          <t>X</t>
        </is>
      </c>
      <c r="R49" s="19" t="inlineStr">
        <is>
          <t>X</t>
        </is>
      </c>
      <c r="S49" s="19" t="inlineStr">
        <is>
          <t>X</t>
        </is>
      </c>
      <c r="T49" s="19" t="inlineStr">
        <is>
          <t>X</t>
        </is>
      </c>
      <c r="U49" s="20" t="inlineStr">
        <is>
          <t>CN</t>
        </is>
      </c>
      <c r="V49" s="19" t="inlineStr">
        <is>
          <t>X</t>
        </is>
      </c>
      <c r="W49" s="19" t="inlineStr">
        <is>
          <t>X</t>
        </is>
      </c>
      <c r="X49" s="19" t="inlineStr">
        <is>
          <t>X</t>
        </is>
      </c>
      <c r="Y49" s="19" t="inlineStr">
        <is>
          <t>X</t>
        </is>
      </c>
      <c r="Z49" s="19" t="inlineStr">
        <is>
          <t>X</t>
        </is>
      </c>
      <c r="AA49" s="19" t="inlineStr">
        <is>
          <t>X</t>
        </is>
      </c>
      <c r="AB49" s="20" t="inlineStr">
        <is>
          <t>CN</t>
        </is>
      </c>
      <c r="AC49" s="19" t="inlineStr">
        <is>
          <t>X</t>
        </is>
      </c>
      <c r="AD49" s="19" t="inlineStr">
        <is>
          <t>X</t>
        </is>
      </c>
      <c r="AE49" s="19" t="inlineStr">
        <is>
          <t>X</t>
        </is>
      </c>
      <c r="AF49" s="19" t="inlineStr">
        <is>
          <t>X</t>
        </is>
      </c>
      <c r="AG49" s="19" t="inlineStr">
        <is>
          <t>X</t>
        </is>
      </c>
      <c r="AH49" s="19" t="inlineStr">
        <is>
          <t>X</t>
        </is>
      </c>
      <c r="AI49" s="20" t="inlineStr">
        <is>
          <t>CN</t>
        </is>
      </c>
      <c r="AJ49" s="19" t="inlineStr">
        <is>
          <t>V</t>
        </is>
      </c>
      <c r="AK49" s="21">
        <f>COUNTIF(F49:AJ49,"X") + COUNTIF(F49:AJ49,"x") + COUNTIF(F49:AJ49,"1/2")*0.5 + COUNTIF(F49:AJ49,"0.5")*0.5 + COUNTIF(F49:AJ49,"P")</f>
        <v/>
      </c>
      <c r="AL49" s="17" t="inlineStr">
        <is>
          <t>-</t>
        </is>
      </c>
      <c r="AM49" s="17" t="inlineStr">
        <is>
          <t>-</t>
        </is>
      </c>
      <c r="AN49" s="17" t="inlineStr">
        <is>
          <t>-</t>
        </is>
      </c>
      <c r="AO49" s="17" t="n">
        <v>0</v>
      </c>
      <c r="AP49" s="17" t="n">
        <v>20</v>
      </c>
      <c r="AQ49" s="21" t="n">
        <v>0</v>
      </c>
      <c r="AR49" s="17">
        <f>COUNTIF(F49:AJ49,"P") + COUNTIF(F49:AJ49,"p")</f>
        <v/>
      </c>
      <c r="AS49" s="18" t="inlineStr"/>
    </row>
    <row r="50">
      <c r="A50" s="17" t="n">
        <v>42</v>
      </c>
      <c r="B50" s="17" t="inlineStr">
        <is>
          <t>10012769</t>
        </is>
      </c>
      <c r="C50" s="18" t="inlineStr">
        <is>
          <t>Nguyễn Quang Minh</t>
        </is>
      </c>
      <c r="D50" s="17" t="inlineStr">
        <is>
          <t>VP</t>
        </is>
      </c>
      <c r="E50" s="18" t="inlineStr">
        <is>
          <t>Học việc</t>
        </is>
      </c>
      <c r="F50" s="19" t="inlineStr">
        <is>
          <t>X</t>
        </is>
      </c>
      <c r="G50" s="20" t="inlineStr">
        <is>
          <t>CN</t>
        </is>
      </c>
      <c r="H50" s="19" t="inlineStr">
        <is>
          <t>X</t>
        </is>
      </c>
      <c r="I50" s="19" t="inlineStr">
        <is>
          <t>X</t>
        </is>
      </c>
      <c r="J50" s="19" t="inlineStr">
        <is>
          <t>X</t>
        </is>
      </c>
      <c r="K50" s="19" t="inlineStr">
        <is>
          <t>X</t>
        </is>
      </c>
      <c r="L50" s="19" t="inlineStr">
        <is>
          <t>X</t>
        </is>
      </c>
      <c r="M50" s="19" t="inlineStr">
        <is>
          <t>X</t>
        </is>
      </c>
      <c r="N50" s="20" t="inlineStr">
        <is>
          <t>CN</t>
        </is>
      </c>
      <c r="O50" s="19" t="inlineStr">
        <is>
          <t>X</t>
        </is>
      </c>
      <c r="P50" s="19" t="inlineStr">
        <is>
          <t>X</t>
        </is>
      </c>
      <c r="Q50" s="19" t="inlineStr">
        <is>
          <t>X</t>
        </is>
      </c>
      <c r="R50" s="19" t="inlineStr">
        <is>
          <t>X</t>
        </is>
      </c>
      <c r="S50" s="19" t="inlineStr">
        <is>
          <t>X</t>
        </is>
      </c>
      <c r="T50" s="19" t="inlineStr">
        <is>
          <t>X</t>
        </is>
      </c>
      <c r="U50" s="20" t="inlineStr">
        <is>
          <t>CN</t>
        </is>
      </c>
      <c r="V50" s="19" t="inlineStr">
        <is>
          <t>X</t>
        </is>
      </c>
      <c r="W50" s="19" t="inlineStr">
        <is>
          <t>X</t>
        </is>
      </c>
      <c r="X50" s="19" t="inlineStr">
        <is>
          <t>X</t>
        </is>
      </c>
      <c r="Y50" s="19" t="inlineStr">
        <is>
          <t>X</t>
        </is>
      </c>
      <c r="Z50" s="19" t="inlineStr">
        <is>
          <t>X</t>
        </is>
      </c>
      <c r="AA50" s="19" t="inlineStr">
        <is>
          <t>X</t>
        </is>
      </c>
      <c r="AB50" s="20" t="inlineStr">
        <is>
          <t>CN</t>
        </is>
      </c>
      <c r="AC50" s="19" t="inlineStr">
        <is>
          <t>X</t>
        </is>
      </c>
      <c r="AD50" s="19" t="inlineStr">
        <is>
          <t>V</t>
        </is>
      </c>
      <c r="AE50" s="19" t="inlineStr">
        <is>
          <t>V</t>
        </is>
      </c>
      <c r="AF50" s="19" t="inlineStr">
        <is>
          <t>V</t>
        </is>
      </c>
      <c r="AG50" s="19" t="inlineStr">
        <is>
          <t>V</t>
        </is>
      </c>
      <c r="AH50" s="19" t="inlineStr">
        <is>
          <t>V</t>
        </is>
      </c>
      <c r="AI50" s="20" t="inlineStr">
        <is>
          <t>CN</t>
        </is>
      </c>
      <c r="AJ50" s="19" t="inlineStr">
        <is>
          <t>V</t>
        </is>
      </c>
      <c r="AK50" s="21">
        <f>COUNTIF(F50:AJ50,"X") + COUNTIF(F50:AJ50,"x") + COUNTIF(F50:AJ50,"1/2")*0.5 + COUNTIF(F50:AJ50,"0.5")*0.5 + COUNTIF(F50:AJ50,"P")</f>
        <v/>
      </c>
      <c r="AL50" s="17" t="inlineStr">
        <is>
          <t>-</t>
        </is>
      </c>
      <c r="AM50" s="17" t="inlineStr">
        <is>
          <t>-</t>
        </is>
      </c>
      <c r="AN50" s="17" t="inlineStr">
        <is>
          <t>-</t>
        </is>
      </c>
      <c r="AO50" s="17" t="n">
        <v>0</v>
      </c>
      <c r="AP50" s="17">
        <f>AK50</f>
        <v/>
      </c>
      <c r="AQ50" s="21" t="n">
        <v>0</v>
      </c>
      <c r="AR50" s="17">
        <f>COUNTIF(F50:AJ50,"P") + COUNTIF(F50:AJ50,"p")</f>
        <v/>
      </c>
      <c r="AS50" s="18" t="inlineStr"/>
    </row>
    <row r="51">
      <c r="A51" s="17" t="n">
        <v>43</v>
      </c>
      <c r="B51" s="17" t="inlineStr">
        <is>
          <t>10003692</t>
        </is>
      </c>
      <c r="C51" s="18" t="inlineStr">
        <is>
          <t>Trần Văn Nam</t>
        </is>
      </c>
      <c r="D51" s="17" t="inlineStr">
        <is>
          <t>VP</t>
        </is>
      </c>
      <c r="E51" s="18" t="inlineStr">
        <is>
          <t>Trưởng phòng Cung ứng</t>
        </is>
      </c>
      <c r="F51" s="19" t="inlineStr">
        <is>
          <t>X</t>
        </is>
      </c>
      <c r="G51" s="20" t="inlineStr">
        <is>
          <t>CN</t>
        </is>
      </c>
      <c r="H51" s="19" t="inlineStr">
        <is>
          <t>X</t>
        </is>
      </c>
      <c r="I51" s="19" t="inlineStr">
        <is>
          <t>X</t>
        </is>
      </c>
      <c r="J51" s="19" t="inlineStr">
        <is>
          <t>X</t>
        </is>
      </c>
      <c r="K51" s="19" t="inlineStr">
        <is>
          <t>X</t>
        </is>
      </c>
      <c r="L51" s="19" t="inlineStr">
        <is>
          <t>X</t>
        </is>
      </c>
      <c r="M51" s="19" t="inlineStr">
        <is>
          <t>X</t>
        </is>
      </c>
      <c r="N51" s="20" t="inlineStr">
        <is>
          <t>CN</t>
        </is>
      </c>
      <c r="O51" s="19" t="inlineStr">
        <is>
          <t>X</t>
        </is>
      </c>
      <c r="P51" s="19" t="inlineStr">
        <is>
          <t>X</t>
        </is>
      </c>
      <c r="Q51" s="19" t="inlineStr">
        <is>
          <t>X</t>
        </is>
      </c>
      <c r="R51" s="19" t="inlineStr">
        <is>
          <t>X</t>
        </is>
      </c>
      <c r="S51" s="19" t="inlineStr">
        <is>
          <t>X</t>
        </is>
      </c>
      <c r="T51" s="19" t="inlineStr">
        <is>
          <t>X</t>
        </is>
      </c>
      <c r="U51" s="20" t="inlineStr">
        <is>
          <t>CN</t>
        </is>
      </c>
      <c r="V51" s="19" t="inlineStr">
        <is>
          <t>X</t>
        </is>
      </c>
      <c r="W51" s="19" t="inlineStr">
        <is>
          <t>X</t>
        </is>
      </c>
      <c r="X51" s="19" t="inlineStr">
        <is>
          <t>X</t>
        </is>
      </c>
      <c r="Y51" s="19" t="inlineStr">
        <is>
          <t>X</t>
        </is>
      </c>
      <c r="Z51" s="19" t="inlineStr">
        <is>
          <t>X</t>
        </is>
      </c>
      <c r="AA51" s="19" t="inlineStr">
        <is>
          <t>X</t>
        </is>
      </c>
      <c r="AB51" s="20" t="inlineStr">
        <is>
          <t>CN</t>
        </is>
      </c>
      <c r="AC51" s="19" t="inlineStr">
        <is>
          <t>X</t>
        </is>
      </c>
      <c r="AD51" s="19" t="inlineStr">
        <is>
          <t>X</t>
        </is>
      </c>
      <c r="AE51" s="19" t="inlineStr">
        <is>
          <t>X</t>
        </is>
      </c>
      <c r="AF51" s="19" t="inlineStr">
        <is>
          <t>P</t>
        </is>
      </c>
      <c r="AG51" s="19" t="inlineStr">
        <is>
          <t>P</t>
        </is>
      </c>
      <c r="AH51" s="19" t="inlineStr">
        <is>
          <t>P</t>
        </is>
      </c>
      <c r="AI51" s="20" t="inlineStr">
        <is>
          <t>CN</t>
        </is>
      </c>
      <c r="AJ51" s="19" t="inlineStr">
        <is>
          <t>P</t>
        </is>
      </c>
      <c r="AK51" s="21">
        <f>COUNTIF(F51:AJ51,"X") + COUNTIF(F51:AJ51,"x") + COUNTIF(F51:AJ51,"1/2")*0.5 + COUNTIF(F51:AJ51,"0.5")*0.5 + COUNTIF(F51:AJ51,"P")</f>
        <v/>
      </c>
      <c r="AL51" s="17" t="inlineStr">
        <is>
          <t>-</t>
        </is>
      </c>
      <c r="AM51" s="17" t="inlineStr">
        <is>
          <t>-</t>
        </is>
      </c>
      <c r="AN51" s="17" t="inlineStr">
        <is>
          <t>-</t>
        </is>
      </c>
      <c r="AO51" s="17" t="n">
        <v>0</v>
      </c>
      <c r="AP51" s="17" t="n">
        <v>18</v>
      </c>
      <c r="AQ51" s="21" t="n">
        <v>0</v>
      </c>
      <c r="AR51" s="17">
        <f>COUNTIF(F51:AJ51,"P") + COUNTIF(F51:AJ51,"p")</f>
        <v/>
      </c>
      <c r="AS51" s="18" t="inlineStr"/>
    </row>
    <row r="52">
      <c r="A52" s="17" t="n">
        <v>44</v>
      </c>
      <c r="B52" s="17" t="inlineStr">
        <is>
          <t>10004046</t>
        </is>
      </c>
      <c r="C52" s="18" t="inlineStr">
        <is>
          <t>Lê Quốc Việt</t>
        </is>
      </c>
      <c r="D52" s="17" t="inlineStr">
        <is>
          <t>VP</t>
        </is>
      </c>
      <c r="E52" s="18" t="inlineStr">
        <is>
          <t>Chuyên viên Cung ứng</t>
        </is>
      </c>
      <c r="F52" s="19" t="inlineStr">
        <is>
          <t>X</t>
        </is>
      </c>
      <c r="G52" s="20" t="inlineStr">
        <is>
          <t>CN</t>
        </is>
      </c>
      <c r="H52" s="19" t="inlineStr">
        <is>
          <t>X</t>
        </is>
      </c>
      <c r="I52" s="19" t="inlineStr">
        <is>
          <t>X</t>
        </is>
      </c>
      <c r="J52" s="19" t="inlineStr">
        <is>
          <t>X</t>
        </is>
      </c>
      <c r="K52" s="19" t="inlineStr">
        <is>
          <t>X</t>
        </is>
      </c>
      <c r="L52" s="19" t="inlineStr">
        <is>
          <t>X</t>
        </is>
      </c>
      <c r="M52" s="19" t="inlineStr">
        <is>
          <t>X</t>
        </is>
      </c>
      <c r="N52" s="20" t="inlineStr">
        <is>
          <t>CN</t>
        </is>
      </c>
      <c r="O52" s="19" t="inlineStr">
        <is>
          <t>X</t>
        </is>
      </c>
      <c r="P52" s="19" t="inlineStr">
        <is>
          <t>X</t>
        </is>
      </c>
      <c r="Q52" s="19" t="inlineStr">
        <is>
          <t>X</t>
        </is>
      </c>
      <c r="R52" s="19" t="inlineStr">
        <is>
          <t>X</t>
        </is>
      </c>
      <c r="S52" s="19" t="inlineStr">
        <is>
          <t>X</t>
        </is>
      </c>
      <c r="T52" s="19" t="inlineStr">
        <is>
          <t>X</t>
        </is>
      </c>
      <c r="U52" s="20" t="inlineStr">
        <is>
          <t>CN</t>
        </is>
      </c>
      <c r="V52" s="19" t="inlineStr">
        <is>
          <t>X</t>
        </is>
      </c>
      <c r="W52" s="19" t="inlineStr">
        <is>
          <t>X</t>
        </is>
      </c>
      <c r="X52" s="19" t="inlineStr">
        <is>
          <t>X</t>
        </is>
      </c>
      <c r="Y52" s="19" t="inlineStr">
        <is>
          <t>X</t>
        </is>
      </c>
      <c r="Z52" s="19" t="inlineStr">
        <is>
          <t>X</t>
        </is>
      </c>
      <c r="AA52" s="19" t="inlineStr">
        <is>
          <t>X</t>
        </is>
      </c>
      <c r="AB52" s="20" t="inlineStr">
        <is>
          <t>CN</t>
        </is>
      </c>
      <c r="AC52" s="19" t="inlineStr">
        <is>
          <t>X</t>
        </is>
      </c>
      <c r="AD52" s="19" t="inlineStr">
        <is>
          <t>X</t>
        </is>
      </c>
      <c r="AE52" s="19" t="inlineStr">
        <is>
          <t>X</t>
        </is>
      </c>
      <c r="AF52" s="19" t="inlineStr">
        <is>
          <t>X</t>
        </is>
      </c>
      <c r="AG52" s="19" t="inlineStr">
        <is>
          <t>X</t>
        </is>
      </c>
      <c r="AH52" s="19" t="inlineStr">
        <is>
          <t>P</t>
        </is>
      </c>
      <c r="AI52" s="20" t="inlineStr">
        <is>
          <t>CN</t>
        </is>
      </c>
      <c r="AJ52" s="19" t="inlineStr">
        <is>
          <t>P</t>
        </is>
      </c>
      <c r="AK52" s="21">
        <f>COUNTIF(F52:AJ52,"X") + COUNTIF(F52:AJ52,"x") + COUNTIF(F52:AJ52,"1/2")*0.5 + COUNTIF(F52:AJ52,"0.5")*0.5 + COUNTIF(F52:AJ52,"P")</f>
        <v/>
      </c>
      <c r="AL52" s="17" t="inlineStr">
        <is>
          <t>-</t>
        </is>
      </c>
      <c r="AM52" s="17" t="inlineStr">
        <is>
          <t>-</t>
        </is>
      </c>
      <c r="AN52" s="17" t="inlineStr">
        <is>
          <t>-</t>
        </is>
      </c>
      <c r="AO52" s="17" t="n">
        <v>0</v>
      </c>
      <c r="AP52" s="17" t="n">
        <v>21</v>
      </c>
      <c r="AQ52" s="21" t="n">
        <v>0</v>
      </c>
      <c r="AR52" s="17">
        <f>COUNTIF(F52:AJ52,"P") + COUNTIF(F52:AJ52,"p")</f>
        <v/>
      </c>
      <c r="AS52" s="18" t="inlineStr"/>
    </row>
    <row r="53">
      <c r="A53" s="17" t="n">
        <v>45</v>
      </c>
      <c r="B53" s="17" t="inlineStr">
        <is>
          <t>10005008</t>
        </is>
      </c>
      <c r="C53" s="18" t="inlineStr">
        <is>
          <t>Vũ Ngọc Tú</t>
        </is>
      </c>
      <c r="D53" s="17" t="inlineStr">
        <is>
          <t>VP</t>
        </is>
      </c>
      <c r="E53" s="18" t="inlineStr">
        <is>
          <t>Phó phòng Cung ứng</t>
        </is>
      </c>
      <c r="F53" s="19" t="inlineStr">
        <is>
          <t>X</t>
        </is>
      </c>
      <c r="G53" s="20" t="inlineStr">
        <is>
          <t>CN</t>
        </is>
      </c>
      <c r="H53" s="19" t="inlineStr">
        <is>
          <t>X</t>
        </is>
      </c>
      <c r="I53" s="19" t="inlineStr">
        <is>
          <t>X</t>
        </is>
      </c>
      <c r="J53" s="19" t="inlineStr">
        <is>
          <t>X</t>
        </is>
      </c>
      <c r="K53" s="19" t="inlineStr">
        <is>
          <t>X</t>
        </is>
      </c>
      <c r="L53" s="19" t="inlineStr">
        <is>
          <t>X</t>
        </is>
      </c>
      <c r="M53" s="19" t="inlineStr">
        <is>
          <t>X</t>
        </is>
      </c>
      <c r="N53" s="20" t="inlineStr">
        <is>
          <t>CN</t>
        </is>
      </c>
      <c r="O53" s="19" t="inlineStr">
        <is>
          <t>X</t>
        </is>
      </c>
      <c r="P53" s="19" t="inlineStr">
        <is>
          <t>X</t>
        </is>
      </c>
      <c r="Q53" s="19" t="inlineStr">
        <is>
          <t>X</t>
        </is>
      </c>
      <c r="R53" s="19" t="inlineStr">
        <is>
          <t>X</t>
        </is>
      </c>
      <c r="S53" s="19" t="inlineStr">
        <is>
          <t>X</t>
        </is>
      </c>
      <c r="T53" s="19" t="inlineStr">
        <is>
          <t>X</t>
        </is>
      </c>
      <c r="U53" s="20" t="inlineStr">
        <is>
          <t>CN</t>
        </is>
      </c>
      <c r="V53" s="19" t="inlineStr">
        <is>
          <t>X</t>
        </is>
      </c>
      <c r="W53" s="19" t="inlineStr">
        <is>
          <t>X</t>
        </is>
      </c>
      <c r="X53" s="19" t="inlineStr">
        <is>
          <t>X</t>
        </is>
      </c>
      <c r="Y53" s="19" t="inlineStr">
        <is>
          <t>X</t>
        </is>
      </c>
      <c r="Z53" s="19" t="inlineStr">
        <is>
          <t>X</t>
        </is>
      </c>
      <c r="AA53" s="19" t="inlineStr">
        <is>
          <t>X</t>
        </is>
      </c>
      <c r="AB53" s="20" t="inlineStr">
        <is>
          <t>CN</t>
        </is>
      </c>
      <c r="AC53" s="19" t="inlineStr">
        <is>
          <t>X</t>
        </is>
      </c>
      <c r="AD53" s="19" t="inlineStr">
        <is>
          <t>X</t>
        </is>
      </c>
      <c r="AE53" s="19" t="inlineStr">
        <is>
          <t>X</t>
        </is>
      </c>
      <c r="AF53" s="19" t="inlineStr">
        <is>
          <t>X</t>
        </is>
      </c>
      <c r="AG53" s="19" t="inlineStr">
        <is>
          <t>X</t>
        </is>
      </c>
      <c r="AH53" s="19" t="inlineStr">
        <is>
          <t>P</t>
        </is>
      </c>
      <c r="AI53" s="20" t="inlineStr">
        <is>
          <t>CN</t>
        </is>
      </c>
      <c r="AJ53" s="19" t="inlineStr">
        <is>
          <t>P</t>
        </is>
      </c>
      <c r="AK53" s="21">
        <f>COUNTIF(F53:AJ53,"X") + COUNTIF(F53:AJ53,"x") + COUNTIF(F53:AJ53,"1/2")*0.5 + COUNTIF(F53:AJ53,"0.5")*0.5 + COUNTIF(F53:AJ53,"P")</f>
        <v/>
      </c>
      <c r="AL53" s="17" t="inlineStr">
        <is>
          <t>-</t>
        </is>
      </c>
      <c r="AM53" s="17" t="inlineStr">
        <is>
          <t>-</t>
        </is>
      </c>
      <c r="AN53" s="17" t="inlineStr">
        <is>
          <t>-</t>
        </is>
      </c>
      <c r="AO53" s="17" t="n">
        <v>0</v>
      </c>
      <c r="AP53" s="17" t="n">
        <v>20</v>
      </c>
      <c r="AQ53" s="21" t="n">
        <v>0</v>
      </c>
      <c r="AR53" s="17">
        <f>COUNTIF(F53:AJ53,"P") + COUNTIF(F53:AJ53,"p")</f>
        <v/>
      </c>
      <c r="AS53" s="18" t="inlineStr"/>
    </row>
    <row r="54">
      <c r="A54" s="17" t="n">
        <v>46</v>
      </c>
      <c r="B54" s="17" t="inlineStr">
        <is>
          <t>10005233</t>
        </is>
      </c>
      <c r="C54" s="18" t="inlineStr">
        <is>
          <t>Đỗ Dương Cảnh</t>
        </is>
      </c>
      <c r="D54" s="17" t="inlineStr">
        <is>
          <t>VP</t>
        </is>
      </c>
      <c r="E54" s="18" t="inlineStr">
        <is>
          <t>Chuyên viên Cung ứng</t>
        </is>
      </c>
      <c r="F54" s="19" t="inlineStr">
        <is>
          <t>X</t>
        </is>
      </c>
      <c r="G54" s="20" t="inlineStr">
        <is>
          <t>CN</t>
        </is>
      </c>
      <c r="H54" s="19" t="inlineStr">
        <is>
          <t>X</t>
        </is>
      </c>
      <c r="I54" s="19" t="inlineStr">
        <is>
          <t>X</t>
        </is>
      </c>
      <c r="J54" s="19" t="inlineStr">
        <is>
          <t>X</t>
        </is>
      </c>
      <c r="K54" s="19" t="inlineStr">
        <is>
          <t>X</t>
        </is>
      </c>
      <c r="L54" s="19" t="inlineStr">
        <is>
          <t>X</t>
        </is>
      </c>
      <c r="M54" s="19" t="inlineStr">
        <is>
          <t>X</t>
        </is>
      </c>
      <c r="N54" s="20" t="inlineStr">
        <is>
          <t>CN</t>
        </is>
      </c>
      <c r="O54" s="19" t="inlineStr">
        <is>
          <t>X</t>
        </is>
      </c>
      <c r="P54" s="19" t="inlineStr">
        <is>
          <t>X</t>
        </is>
      </c>
      <c r="Q54" s="19" t="inlineStr">
        <is>
          <t>X</t>
        </is>
      </c>
      <c r="R54" s="19" t="inlineStr">
        <is>
          <t>X</t>
        </is>
      </c>
      <c r="S54" s="19" t="inlineStr">
        <is>
          <t>X</t>
        </is>
      </c>
      <c r="T54" s="19" t="inlineStr">
        <is>
          <t>X</t>
        </is>
      </c>
      <c r="U54" s="20" t="inlineStr">
        <is>
          <t>CN</t>
        </is>
      </c>
      <c r="V54" s="19" t="inlineStr">
        <is>
          <t>X</t>
        </is>
      </c>
      <c r="W54" s="19" t="inlineStr">
        <is>
          <t>X</t>
        </is>
      </c>
      <c r="X54" s="19" t="inlineStr">
        <is>
          <t>X</t>
        </is>
      </c>
      <c r="Y54" s="19" t="inlineStr">
        <is>
          <t>X</t>
        </is>
      </c>
      <c r="Z54" s="19" t="inlineStr">
        <is>
          <t>X</t>
        </is>
      </c>
      <c r="AA54" s="19" t="inlineStr">
        <is>
          <t>X</t>
        </is>
      </c>
      <c r="AB54" s="20" t="inlineStr">
        <is>
          <t>CN</t>
        </is>
      </c>
      <c r="AC54" s="19" t="inlineStr">
        <is>
          <t>X</t>
        </is>
      </c>
      <c r="AD54" s="19" t="inlineStr">
        <is>
          <t>X</t>
        </is>
      </c>
      <c r="AE54" s="19" t="inlineStr">
        <is>
          <t>X</t>
        </is>
      </c>
      <c r="AF54" s="19" t="inlineStr">
        <is>
          <t>X</t>
        </is>
      </c>
      <c r="AG54" s="19" t="inlineStr">
        <is>
          <t>X</t>
        </is>
      </c>
      <c r="AH54" s="19" t="inlineStr">
        <is>
          <t>X</t>
        </is>
      </c>
      <c r="AI54" s="20" t="inlineStr">
        <is>
          <t>CN</t>
        </is>
      </c>
      <c r="AJ54" s="19" t="inlineStr">
        <is>
          <t>X</t>
        </is>
      </c>
      <c r="AK54" s="21">
        <f>COUNTIF(F54:AJ54,"X") + COUNTIF(F54:AJ54,"x") + COUNTIF(F54:AJ54,"1/2")*0.5 + COUNTIF(F54:AJ54,"0.5")*0.5 + COUNTIF(F54:AJ54,"P")</f>
        <v/>
      </c>
      <c r="AL54" s="17" t="inlineStr">
        <is>
          <t>-</t>
        </is>
      </c>
      <c r="AM54" s="17" t="inlineStr">
        <is>
          <t>-</t>
        </is>
      </c>
      <c r="AN54" s="17" t="inlineStr">
        <is>
          <t>-</t>
        </is>
      </c>
      <c r="AO54" s="17" t="n">
        <v>0</v>
      </c>
      <c r="AP54" s="17" t="n">
        <v>21</v>
      </c>
      <c r="AQ54" s="21" t="n">
        <v>0</v>
      </c>
      <c r="AR54" s="17">
        <f>COUNTIF(F54:AJ54,"P") + COUNTIF(F54:AJ54,"p")</f>
        <v/>
      </c>
      <c r="AS54" s="18" t="inlineStr"/>
    </row>
    <row r="55">
      <c r="A55" s="17" t="n">
        <v>47</v>
      </c>
      <c r="B55" s="17" t="inlineStr">
        <is>
          <t>10011469</t>
        </is>
      </c>
      <c r="C55" s="18" t="inlineStr">
        <is>
          <t>Nguyễn Xuân Anh</t>
        </is>
      </c>
      <c r="D55" s="17" t="inlineStr">
        <is>
          <t>VP</t>
        </is>
      </c>
      <c r="E55" s="18" t="inlineStr">
        <is>
          <t>Chuyên viên Cung ứng</t>
        </is>
      </c>
      <c r="F55" s="19" t="inlineStr">
        <is>
          <t>X</t>
        </is>
      </c>
      <c r="G55" s="20" t="inlineStr">
        <is>
          <t>CN</t>
        </is>
      </c>
      <c r="H55" s="19" t="inlineStr">
        <is>
          <t>X</t>
        </is>
      </c>
      <c r="I55" s="19" t="inlineStr">
        <is>
          <t>X</t>
        </is>
      </c>
      <c r="J55" s="19" t="inlineStr">
        <is>
          <t>X</t>
        </is>
      </c>
      <c r="K55" s="19" t="inlineStr">
        <is>
          <t>X</t>
        </is>
      </c>
      <c r="L55" s="19" t="inlineStr">
        <is>
          <t>X</t>
        </is>
      </c>
      <c r="M55" s="19" t="inlineStr">
        <is>
          <t>X</t>
        </is>
      </c>
      <c r="N55" s="20" t="inlineStr">
        <is>
          <t>CN</t>
        </is>
      </c>
      <c r="O55" s="19" t="inlineStr">
        <is>
          <t>X</t>
        </is>
      </c>
      <c r="P55" s="19" t="inlineStr">
        <is>
          <t>X</t>
        </is>
      </c>
      <c r="Q55" s="19" t="inlineStr">
        <is>
          <t>X</t>
        </is>
      </c>
      <c r="R55" s="19" t="inlineStr">
        <is>
          <t>X</t>
        </is>
      </c>
      <c r="S55" s="19" t="inlineStr">
        <is>
          <t>X</t>
        </is>
      </c>
      <c r="T55" s="19" t="inlineStr">
        <is>
          <t>X</t>
        </is>
      </c>
      <c r="U55" s="20" t="inlineStr">
        <is>
          <t>CN</t>
        </is>
      </c>
      <c r="V55" s="19" t="inlineStr">
        <is>
          <t>X</t>
        </is>
      </c>
      <c r="W55" s="19" t="inlineStr">
        <is>
          <t>X</t>
        </is>
      </c>
      <c r="X55" s="19" t="inlineStr">
        <is>
          <t>X</t>
        </is>
      </c>
      <c r="Y55" s="19" t="inlineStr">
        <is>
          <t>X</t>
        </is>
      </c>
      <c r="Z55" s="19" t="inlineStr">
        <is>
          <t>X</t>
        </is>
      </c>
      <c r="AA55" s="19" t="inlineStr">
        <is>
          <t>X</t>
        </is>
      </c>
      <c r="AB55" s="20" t="inlineStr">
        <is>
          <t>CN</t>
        </is>
      </c>
      <c r="AC55" s="19" t="inlineStr">
        <is>
          <t>X</t>
        </is>
      </c>
      <c r="AD55" s="19" t="inlineStr">
        <is>
          <t>X</t>
        </is>
      </c>
      <c r="AE55" s="19" t="inlineStr">
        <is>
          <t>X</t>
        </is>
      </c>
      <c r="AF55" s="19" t="inlineStr">
        <is>
          <t>X</t>
        </is>
      </c>
      <c r="AG55" s="19" t="inlineStr">
        <is>
          <t>X</t>
        </is>
      </c>
      <c r="AH55" s="19" t="inlineStr">
        <is>
          <t>X</t>
        </is>
      </c>
      <c r="AI55" s="20" t="inlineStr">
        <is>
          <t>CN</t>
        </is>
      </c>
      <c r="AJ55" s="19" t="inlineStr">
        <is>
          <t>X</t>
        </is>
      </c>
      <c r="AK55" s="21">
        <f>COUNTIF(F55:AJ55,"X") + COUNTIF(F55:AJ55,"x") + COUNTIF(F55:AJ55,"1/2")*0.5 + COUNTIF(F55:AJ55,"0.5")*0.5 + COUNTIF(F55:AJ55,"P")</f>
        <v/>
      </c>
      <c r="AL55" s="17" t="inlineStr">
        <is>
          <t>-</t>
        </is>
      </c>
      <c r="AM55" s="17" t="inlineStr">
        <is>
          <t>-</t>
        </is>
      </c>
      <c r="AN55" s="17" t="inlineStr">
        <is>
          <t>-</t>
        </is>
      </c>
      <c r="AO55" s="17" t="n">
        <v>0</v>
      </c>
      <c r="AP55" s="17" t="n">
        <v>21</v>
      </c>
      <c r="AQ55" s="21" t="n">
        <v>0</v>
      </c>
      <c r="AR55" s="17">
        <f>COUNTIF(F55:AJ55,"P") + COUNTIF(F55:AJ55,"p")</f>
        <v/>
      </c>
      <c r="AS55" s="18" t="inlineStr"/>
    </row>
    <row r="56">
      <c r="A56" s="17" t="n">
        <v>48</v>
      </c>
      <c r="B56" s="17" t="inlineStr">
        <is>
          <t>10011643</t>
        </is>
      </c>
      <c r="C56" s="18" t="inlineStr">
        <is>
          <t>Phạm Kim Dung</t>
        </is>
      </c>
      <c r="D56" s="17" t="inlineStr">
        <is>
          <t>VP</t>
        </is>
      </c>
      <c r="E56" s="18" t="inlineStr">
        <is>
          <t>Chuyên viên Cung ứng</t>
        </is>
      </c>
      <c r="F56" s="19" t="inlineStr">
        <is>
          <t>X</t>
        </is>
      </c>
      <c r="G56" s="20" t="inlineStr">
        <is>
          <t>CN</t>
        </is>
      </c>
      <c r="H56" s="19" t="inlineStr">
        <is>
          <t>X</t>
        </is>
      </c>
      <c r="I56" s="19" t="inlineStr">
        <is>
          <t>X</t>
        </is>
      </c>
      <c r="J56" s="19" t="inlineStr">
        <is>
          <t>X</t>
        </is>
      </c>
      <c r="K56" s="19" t="inlineStr">
        <is>
          <t>X</t>
        </is>
      </c>
      <c r="L56" s="19" t="inlineStr">
        <is>
          <t>X</t>
        </is>
      </c>
      <c r="M56" s="19" t="inlineStr">
        <is>
          <t>X</t>
        </is>
      </c>
      <c r="N56" s="20" t="inlineStr">
        <is>
          <t>CN</t>
        </is>
      </c>
      <c r="O56" s="19" t="inlineStr">
        <is>
          <t>X</t>
        </is>
      </c>
      <c r="P56" s="19" t="inlineStr">
        <is>
          <t>X</t>
        </is>
      </c>
      <c r="Q56" s="19" t="inlineStr">
        <is>
          <t>X</t>
        </is>
      </c>
      <c r="R56" s="19" t="inlineStr">
        <is>
          <t>X</t>
        </is>
      </c>
      <c r="S56" s="19" t="inlineStr">
        <is>
          <t>X</t>
        </is>
      </c>
      <c r="T56" s="19" t="inlineStr">
        <is>
          <t>X</t>
        </is>
      </c>
      <c r="U56" s="20" t="inlineStr">
        <is>
          <t>CN</t>
        </is>
      </c>
      <c r="V56" s="19" t="inlineStr">
        <is>
          <t>X</t>
        </is>
      </c>
      <c r="W56" s="19" t="inlineStr">
        <is>
          <t>X</t>
        </is>
      </c>
      <c r="X56" s="19" t="inlineStr">
        <is>
          <t>X</t>
        </is>
      </c>
      <c r="Y56" s="19" t="inlineStr">
        <is>
          <t>X</t>
        </is>
      </c>
      <c r="Z56" s="19" t="inlineStr">
        <is>
          <t>X</t>
        </is>
      </c>
      <c r="AA56" s="19" t="inlineStr">
        <is>
          <t>X</t>
        </is>
      </c>
      <c r="AB56" s="20" t="inlineStr">
        <is>
          <t>CN</t>
        </is>
      </c>
      <c r="AC56" s="19" t="inlineStr">
        <is>
          <t>X</t>
        </is>
      </c>
      <c r="AD56" s="19" t="inlineStr">
        <is>
          <t>X</t>
        </is>
      </c>
      <c r="AE56" s="19" t="inlineStr">
        <is>
          <t>X</t>
        </is>
      </c>
      <c r="AF56" s="19" t="inlineStr">
        <is>
          <t>X</t>
        </is>
      </c>
      <c r="AG56" s="19" t="inlineStr">
        <is>
          <t>X</t>
        </is>
      </c>
      <c r="AH56" s="19" t="inlineStr">
        <is>
          <t>X</t>
        </is>
      </c>
      <c r="AI56" s="20" t="inlineStr">
        <is>
          <t>CN</t>
        </is>
      </c>
      <c r="AJ56" s="19" t="inlineStr">
        <is>
          <t>P</t>
        </is>
      </c>
      <c r="AK56" s="21">
        <f>COUNTIF(F56:AJ56,"X") + COUNTIF(F56:AJ56,"x") + COUNTIF(F56:AJ56,"1/2")*0.5 + COUNTIF(F56:AJ56,"0.5")*0.5 + COUNTIF(F56:AJ56,"P")</f>
        <v/>
      </c>
      <c r="AL56" s="17" t="inlineStr">
        <is>
          <t>-</t>
        </is>
      </c>
      <c r="AM56" s="17" t="inlineStr">
        <is>
          <t>-</t>
        </is>
      </c>
      <c r="AN56" s="17" t="inlineStr">
        <is>
          <t>-</t>
        </is>
      </c>
      <c r="AO56" s="17" t="n">
        <v>0</v>
      </c>
      <c r="AP56" s="17" t="n">
        <v>20</v>
      </c>
      <c r="AQ56" s="21" t="n">
        <v>0</v>
      </c>
      <c r="AR56" s="17">
        <f>COUNTIF(F56:AJ56,"P") + COUNTIF(F56:AJ56,"p")</f>
        <v/>
      </c>
      <c r="AS56" s="18" t="inlineStr"/>
    </row>
    <row r="57">
      <c r="A57" s="17" t="n">
        <v>49</v>
      </c>
      <c r="B57" s="17" t="inlineStr">
        <is>
          <t>10012692</t>
        </is>
      </c>
      <c r="C57" s="18" t="inlineStr">
        <is>
          <t>Phùng Thanh Lộc</t>
        </is>
      </c>
      <c r="D57" s="17" t="inlineStr">
        <is>
          <t>VP</t>
        </is>
      </c>
      <c r="E57" s="18" t="inlineStr">
        <is>
          <t>Chuyên viên Cung ứng</t>
        </is>
      </c>
      <c r="F57" s="19" t="inlineStr">
        <is>
          <t>X</t>
        </is>
      </c>
      <c r="G57" s="20" t="inlineStr">
        <is>
          <t>CN</t>
        </is>
      </c>
      <c r="H57" s="19" t="inlineStr">
        <is>
          <t>X</t>
        </is>
      </c>
      <c r="I57" s="19" t="inlineStr">
        <is>
          <t>X</t>
        </is>
      </c>
      <c r="J57" s="19" t="inlineStr">
        <is>
          <t>X</t>
        </is>
      </c>
      <c r="K57" s="19" t="inlineStr">
        <is>
          <t>X</t>
        </is>
      </c>
      <c r="L57" s="19" t="inlineStr">
        <is>
          <t>X</t>
        </is>
      </c>
      <c r="M57" s="19" t="inlineStr">
        <is>
          <t>X</t>
        </is>
      </c>
      <c r="N57" s="20" t="inlineStr">
        <is>
          <t>CN</t>
        </is>
      </c>
      <c r="O57" s="19" t="inlineStr">
        <is>
          <t>X</t>
        </is>
      </c>
      <c r="P57" s="19" t="inlineStr">
        <is>
          <t>X</t>
        </is>
      </c>
      <c r="Q57" s="19" t="inlineStr">
        <is>
          <t>X</t>
        </is>
      </c>
      <c r="R57" s="19" t="inlineStr">
        <is>
          <t>X</t>
        </is>
      </c>
      <c r="S57" s="19" t="inlineStr">
        <is>
          <t>X</t>
        </is>
      </c>
      <c r="T57" s="19" t="inlineStr">
        <is>
          <t>X</t>
        </is>
      </c>
      <c r="U57" s="20" t="inlineStr">
        <is>
          <t>CN</t>
        </is>
      </c>
      <c r="V57" s="19" t="inlineStr">
        <is>
          <t>X</t>
        </is>
      </c>
      <c r="W57" s="19" t="inlineStr">
        <is>
          <t>X</t>
        </is>
      </c>
      <c r="X57" s="19" t="inlineStr">
        <is>
          <t>X</t>
        </is>
      </c>
      <c r="Y57" s="19" t="inlineStr">
        <is>
          <t>X</t>
        </is>
      </c>
      <c r="Z57" s="19" t="inlineStr">
        <is>
          <t>X</t>
        </is>
      </c>
      <c r="AA57" s="19" t="inlineStr">
        <is>
          <t>X</t>
        </is>
      </c>
      <c r="AB57" s="20" t="inlineStr">
        <is>
          <t>CN</t>
        </is>
      </c>
      <c r="AC57" s="19" t="inlineStr">
        <is>
          <t>X</t>
        </is>
      </c>
      <c r="AD57" s="19" t="inlineStr">
        <is>
          <t>V</t>
        </is>
      </c>
      <c r="AE57" s="19" t="inlineStr">
        <is>
          <t>V</t>
        </is>
      </c>
      <c r="AF57" s="19" t="inlineStr">
        <is>
          <t>V</t>
        </is>
      </c>
      <c r="AG57" s="19" t="inlineStr">
        <is>
          <t>V</t>
        </is>
      </c>
      <c r="AH57" s="19" t="inlineStr">
        <is>
          <t>V</t>
        </is>
      </c>
      <c r="AI57" s="20" t="inlineStr">
        <is>
          <t>CN</t>
        </is>
      </c>
      <c r="AJ57" s="19" t="inlineStr">
        <is>
          <t>V</t>
        </is>
      </c>
      <c r="AK57" s="21">
        <f>COUNTIF(F57:AJ57,"X") + COUNTIF(F57:AJ57,"x") + COUNTIF(F57:AJ57,"1/2")*0.5 + COUNTIF(F57:AJ57,"0.5")*0.5 + COUNTIF(F57:AJ57,"P")</f>
        <v/>
      </c>
      <c r="AL57" s="17" t="inlineStr">
        <is>
          <t>-</t>
        </is>
      </c>
      <c r="AM57" s="17" t="inlineStr">
        <is>
          <t>-</t>
        </is>
      </c>
      <c r="AN57" s="17" t="inlineStr">
        <is>
          <t>-</t>
        </is>
      </c>
      <c r="AO57" s="17" t="n">
        <v>0</v>
      </c>
      <c r="AP57" s="17">
        <f>AK57</f>
        <v/>
      </c>
      <c r="AQ57" s="21" t="n">
        <v>0</v>
      </c>
      <c r="AR57" s="17">
        <f>COUNTIF(F57:AJ57,"P") + COUNTIF(F57:AJ57,"p")</f>
        <v/>
      </c>
      <c r="AS57" s="18" t="inlineStr"/>
    </row>
    <row r="58">
      <c r="A58" s="17" t="n">
        <v>50</v>
      </c>
      <c r="B58" s="17" t="inlineStr">
        <is>
          <t>10004070</t>
        </is>
      </c>
      <c r="C58" s="18" t="inlineStr">
        <is>
          <t>Hà Văn Thân</t>
        </is>
      </c>
      <c r="D58" s="17" t="inlineStr">
        <is>
          <t>VP</t>
        </is>
      </c>
      <c r="E58" s="18" t="inlineStr">
        <is>
          <t>Phó phòng Quản lý thiết bị</t>
        </is>
      </c>
      <c r="F58" s="19" t="inlineStr">
        <is>
          <t>X</t>
        </is>
      </c>
      <c r="G58" s="20" t="inlineStr">
        <is>
          <t>CN</t>
        </is>
      </c>
      <c r="H58" s="19" t="inlineStr">
        <is>
          <t>X</t>
        </is>
      </c>
      <c r="I58" s="19" t="inlineStr">
        <is>
          <t>X</t>
        </is>
      </c>
      <c r="J58" s="19" t="inlineStr">
        <is>
          <t>X</t>
        </is>
      </c>
      <c r="K58" s="19" t="inlineStr">
        <is>
          <t>X</t>
        </is>
      </c>
      <c r="L58" s="19" t="inlineStr">
        <is>
          <t>X</t>
        </is>
      </c>
      <c r="M58" s="19" t="inlineStr">
        <is>
          <t>X</t>
        </is>
      </c>
      <c r="N58" s="20" t="inlineStr">
        <is>
          <t>CN</t>
        </is>
      </c>
      <c r="O58" s="19" t="inlineStr">
        <is>
          <t>X</t>
        </is>
      </c>
      <c r="P58" s="19" t="inlineStr">
        <is>
          <t>X</t>
        </is>
      </c>
      <c r="Q58" s="19" t="inlineStr">
        <is>
          <t>X</t>
        </is>
      </c>
      <c r="R58" s="19" t="inlineStr">
        <is>
          <t>X</t>
        </is>
      </c>
      <c r="S58" s="19" t="inlineStr">
        <is>
          <t>X</t>
        </is>
      </c>
      <c r="T58" s="19" t="inlineStr">
        <is>
          <t>X</t>
        </is>
      </c>
      <c r="U58" s="20" t="inlineStr">
        <is>
          <t>CN</t>
        </is>
      </c>
      <c r="V58" s="19" t="inlineStr">
        <is>
          <t>X</t>
        </is>
      </c>
      <c r="W58" s="19" t="inlineStr">
        <is>
          <t>X</t>
        </is>
      </c>
      <c r="X58" s="19" t="inlineStr">
        <is>
          <t>X</t>
        </is>
      </c>
      <c r="Y58" s="19" t="inlineStr">
        <is>
          <t>X</t>
        </is>
      </c>
      <c r="Z58" s="19" t="inlineStr">
        <is>
          <t>X</t>
        </is>
      </c>
      <c r="AA58" s="19" t="inlineStr">
        <is>
          <t>X</t>
        </is>
      </c>
      <c r="AB58" s="20" t="inlineStr">
        <is>
          <t>CN</t>
        </is>
      </c>
      <c r="AC58" s="19" t="inlineStr">
        <is>
          <t>X</t>
        </is>
      </c>
      <c r="AD58" s="19" t="inlineStr">
        <is>
          <t>X</t>
        </is>
      </c>
      <c r="AE58" s="19" t="inlineStr">
        <is>
          <t>X</t>
        </is>
      </c>
      <c r="AF58" s="19" t="inlineStr">
        <is>
          <t>X</t>
        </is>
      </c>
      <c r="AG58" s="19" t="inlineStr">
        <is>
          <t>X</t>
        </is>
      </c>
      <c r="AH58" s="19" t="inlineStr">
        <is>
          <t>X</t>
        </is>
      </c>
      <c r="AI58" s="20" t="inlineStr">
        <is>
          <t>CN</t>
        </is>
      </c>
      <c r="AJ58" s="19" t="inlineStr">
        <is>
          <t>P</t>
        </is>
      </c>
      <c r="AK58" s="21">
        <f>COUNTIF(F58:AJ58,"X") + COUNTIF(F58:AJ58,"x") + COUNTIF(F58:AJ58,"1/2")*0.5 + COUNTIF(F58:AJ58,"0.5")*0.5 + COUNTIF(F58:AJ58,"P")</f>
        <v/>
      </c>
      <c r="AL58" s="17" t="inlineStr">
        <is>
          <t>-</t>
        </is>
      </c>
      <c r="AM58" s="17" t="inlineStr">
        <is>
          <t>-</t>
        </is>
      </c>
      <c r="AN58" s="17" t="inlineStr">
        <is>
          <t>-</t>
        </is>
      </c>
      <c r="AO58" s="17" t="n">
        <v>0</v>
      </c>
      <c r="AP58" s="17" t="n">
        <v>20</v>
      </c>
      <c r="AQ58" s="21" t="n">
        <v>0</v>
      </c>
      <c r="AR58" s="17">
        <f>COUNTIF(F58:AJ58,"P") + COUNTIF(F58:AJ58,"p")</f>
        <v/>
      </c>
      <c r="AS58" s="18" t="inlineStr"/>
    </row>
    <row r="59">
      <c r="A59" s="17" t="n">
        <v>51</v>
      </c>
      <c r="B59" s="17" t="inlineStr">
        <is>
          <t>10008674.FCIC</t>
        </is>
      </c>
      <c r="C59" s="18" t="inlineStr">
        <is>
          <t>Nguyễn Thùy Dương</t>
        </is>
      </c>
      <c r="D59" s="17" t="inlineStr">
        <is>
          <t>VP</t>
        </is>
      </c>
      <c r="E59" s="18" t="inlineStr">
        <is>
          <t>Thư ký P.QLTB</t>
        </is>
      </c>
      <c r="F59" s="19" t="inlineStr">
        <is>
          <t>X</t>
        </is>
      </c>
      <c r="G59" s="20" t="inlineStr">
        <is>
          <t>CN</t>
        </is>
      </c>
      <c r="H59" s="19" t="inlineStr">
        <is>
          <t>X</t>
        </is>
      </c>
      <c r="I59" s="19" t="inlineStr">
        <is>
          <t>X</t>
        </is>
      </c>
      <c r="J59" s="19" t="inlineStr">
        <is>
          <t>X</t>
        </is>
      </c>
      <c r="K59" s="19" t="inlineStr">
        <is>
          <t>X</t>
        </is>
      </c>
      <c r="L59" s="19" t="inlineStr">
        <is>
          <t>X</t>
        </is>
      </c>
      <c r="M59" s="19" t="inlineStr">
        <is>
          <t>X</t>
        </is>
      </c>
      <c r="N59" s="20" t="inlineStr">
        <is>
          <t>CN</t>
        </is>
      </c>
      <c r="O59" s="19" t="inlineStr">
        <is>
          <t>X</t>
        </is>
      </c>
      <c r="P59" s="19" t="inlineStr">
        <is>
          <t>X</t>
        </is>
      </c>
      <c r="Q59" s="19" t="inlineStr">
        <is>
          <t>X</t>
        </is>
      </c>
      <c r="R59" s="19" t="inlineStr">
        <is>
          <t>X</t>
        </is>
      </c>
      <c r="S59" s="19" t="inlineStr">
        <is>
          <t>X</t>
        </is>
      </c>
      <c r="T59" s="19" t="inlineStr">
        <is>
          <t>X</t>
        </is>
      </c>
      <c r="U59" s="20" t="inlineStr">
        <is>
          <t>CN</t>
        </is>
      </c>
      <c r="V59" s="19" t="inlineStr">
        <is>
          <t>X</t>
        </is>
      </c>
      <c r="W59" s="19" t="inlineStr">
        <is>
          <t>X</t>
        </is>
      </c>
      <c r="X59" s="19" t="inlineStr">
        <is>
          <t>X</t>
        </is>
      </c>
      <c r="Y59" s="19" t="inlineStr">
        <is>
          <t>X</t>
        </is>
      </c>
      <c r="Z59" s="19" t="inlineStr">
        <is>
          <t>X</t>
        </is>
      </c>
      <c r="AA59" s="19" t="inlineStr">
        <is>
          <t>X</t>
        </is>
      </c>
      <c r="AB59" s="20" t="inlineStr">
        <is>
          <t>CN</t>
        </is>
      </c>
      <c r="AC59" s="19" t="inlineStr">
        <is>
          <t>X</t>
        </is>
      </c>
      <c r="AD59" s="19" t="inlineStr">
        <is>
          <t>X</t>
        </is>
      </c>
      <c r="AE59" s="19" t="inlineStr">
        <is>
          <t>X</t>
        </is>
      </c>
      <c r="AF59" s="19" t="inlineStr">
        <is>
          <t>X</t>
        </is>
      </c>
      <c r="AG59" s="19" t="inlineStr">
        <is>
          <t>X</t>
        </is>
      </c>
      <c r="AH59" s="19" t="inlineStr">
        <is>
          <t>P</t>
        </is>
      </c>
      <c r="AI59" s="20" t="inlineStr">
        <is>
          <t>CN</t>
        </is>
      </c>
      <c r="AJ59" s="19" t="inlineStr">
        <is>
          <t>P</t>
        </is>
      </c>
      <c r="AK59" s="21">
        <f>COUNTIF(F59:AJ59,"X") + COUNTIF(F59:AJ59,"x") + COUNTIF(F59:AJ59,"1/2")*0.5 + COUNTIF(F59:AJ59,"0.5")*0.5 + COUNTIF(F59:AJ59,"P")</f>
        <v/>
      </c>
      <c r="AL59" s="17" t="inlineStr">
        <is>
          <t>-</t>
        </is>
      </c>
      <c r="AM59" s="17" t="inlineStr">
        <is>
          <t>-</t>
        </is>
      </c>
      <c r="AN59" s="17" t="inlineStr">
        <is>
          <t>-</t>
        </is>
      </c>
      <c r="AO59" s="17" t="n">
        <v>0</v>
      </c>
      <c r="AP59" s="17" t="n">
        <v>18</v>
      </c>
      <c r="AQ59" s="21" t="n">
        <v>0</v>
      </c>
      <c r="AR59" s="17">
        <f>COUNTIF(F59:AJ59,"P") + COUNTIF(F59:AJ59,"p")</f>
        <v/>
      </c>
      <c r="AS59" s="18" t="inlineStr"/>
    </row>
    <row r="60">
      <c r="A60" s="17" t="n">
        <v>52</v>
      </c>
      <c r="B60" s="17" t="inlineStr">
        <is>
          <t>10003418.FCIC</t>
        </is>
      </c>
      <c r="C60" s="18" t="inlineStr">
        <is>
          <t>Nguyễn Thị Tuyết Mai</t>
        </is>
      </c>
      <c r="D60" s="17" t="inlineStr">
        <is>
          <t>VP</t>
        </is>
      </c>
      <c r="E60" s="18" t="inlineStr">
        <is>
          <t>Thư ký P.QLTC</t>
        </is>
      </c>
      <c r="F60" s="19" t="inlineStr">
        <is>
          <t>X</t>
        </is>
      </c>
      <c r="G60" s="20" t="inlineStr">
        <is>
          <t>CN</t>
        </is>
      </c>
      <c r="H60" s="19" t="inlineStr">
        <is>
          <t>X</t>
        </is>
      </c>
      <c r="I60" s="19" t="inlineStr">
        <is>
          <t>X</t>
        </is>
      </c>
      <c r="J60" s="19" t="inlineStr">
        <is>
          <t>X</t>
        </is>
      </c>
      <c r="K60" s="19" t="inlineStr">
        <is>
          <t>X</t>
        </is>
      </c>
      <c r="L60" s="19" t="inlineStr">
        <is>
          <t>X</t>
        </is>
      </c>
      <c r="M60" s="19" t="inlineStr">
        <is>
          <t>X</t>
        </is>
      </c>
      <c r="N60" s="20" t="inlineStr">
        <is>
          <t>CN</t>
        </is>
      </c>
      <c r="O60" s="19" t="inlineStr">
        <is>
          <t>X</t>
        </is>
      </c>
      <c r="P60" s="19" t="inlineStr">
        <is>
          <t>X</t>
        </is>
      </c>
      <c r="Q60" s="19" t="inlineStr">
        <is>
          <t>X</t>
        </is>
      </c>
      <c r="R60" s="19" t="inlineStr">
        <is>
          <t>X</t>
        </is>
      </c>
      <c r="S60" s="19" t="inlineStr">
        <is>
          <t>X</t>
        </is>
      </c>
      <c r="T60" s="19" t="inlineStr">
        <is>
          <t>X</t>
        </is>
      </c>
      <c r="U60" s="20" t="inlineStr">
        <is>
          <t>CN</t>
        </is>
      </c>
      <c r="V60" s="19" t="inlineStr">
        <is>
          <t>X</t>
        </is>
      </c>
      <c r="W60" s="19" t="inlineStr">
        <is>
          <t>X</t>
        </is>
      </c>
      <c r="X60" s="19" t="inlineStr">
        <is>
          <t>X</t>
        </is>
      </c>
      <c r="Y60" s="19" t="inlineStr">
        <is>
          <t>X</t>
        </is>
      </c>
      <c r="Z60" s="19" t="inlineStr">
        <is>
          <t>X</t>
        </is>
      </c>
      <c r="AA60" s="19" t="inlineStr">
        <is>
          <t>X</t>
        </is>
      </c>
      <c r="AB60" s="20" t="inlineStr">
        <is>
          <t>CN</t>
        </is>
      </c>
      <c r="AC60" s="19" t="inlineStr">
        <is>
          <t>X</t>
        </is>
      </c>
      <c r="AD60" s="19" t="inlineStr">
        <is>
          <t>X</t>
        </is>
      </c>
      <c r="AE60" s="19" t="inlineStr">
        <is>
          <t>X</t>
        </is>
      </c>
      <c r="AF60" s="19" t="inlineStr">
        <is>
          <t>X</t>
        </is>
      </c>
      <c r="AG60" s="19" t="inlineStr">
        <is>
          <t>P</t>
        </is>
      </c>
      <c r="AH60" s="19" t="inlineStr">
        <is>
          <t>P</t>
        </is>
      </c>
      <c r="AI60" s="20" t="inlineStr">
        <is>
          <t>CN</t>
        </is>
      </c>
      <c r="AJ60" s="19" t="inlineStr">
        <is>
          <t>P</t>
        </is>
      </c>
      <c r="AK60" s="21">
        <f>COUNTIF(F60:AJ60,"X") + COUNTIF(F60:AJ60,"x") + COUNTIF(F60:AJ60,"1/2")*0.5 + COUNTIF(F60:AJ60,"0.5")*0.5 + COUNTIF(F60:AJ60,"P")</f>
        <v/>
      </c>
      <c r="AL60" s="17" t="inlineStr">
        <is>
          <t>-</t>
        </is>
      </c>
      <c r="AM60" s="17" t="inlineStr">
        <is>
          <t>-</t>
        </is>
      </c>
      <c r="AN60" s="17" t="inlineStr">
        <is>
          <t>-</t>
        </is>
      </c>
      <c r="AO60" s="17" t="n">
        <v>0</v>
      </c>
      <c r="AP60" s="17" t="n">
        <v>18</v>
      </c>
      <c r="AQ60" s="21" t="n">
        <v>0</v>
      </c>
      <c r="AR60" s="17">
        <f>COUNTIF(F60:AJ60,"P") + COUNTIF(F60:AJ60,"p")</f>
        <v/>
      </c>
      <c r="AS60" s="18" t="inlineStr"/>
    </row>
    <row r="61">
      <c r="A61" s="17" t="n">
        <v>53</v>
      </c>
      <c r="B61" s="17" t="inlineStr">
        <is>
          <t>10004073</t>
        </is>
      </c>
      <c r="C61" s="18" t="inlineStr">
        <is>
          <t>Phạm Thị Hồng</t>
        </is>
      </c>
      <c r="D61" s="17" t="inlineStr">
        <is>
          <t>VP</t>
        </is>
      </c>
      <c r="E61" s="18" t="inlineStr">
        <is>
          <t>Thư ký P.QLTC</t>
        </is>
      </c>
      <c r="F61" s="19" t="inlineStr">
        <is>
          <t>X</t>
        </is>
      </c>
      <c r="G61" s="20" t="inlineStr">
        <is>
          <t>CN</t>
        </is>
      </c>
      <c r="H61" s="19" t="inlineStr">
        <is>
          <t>X</t>
        </is>
      </c>
      <c r="I61" s="19" t="inlineStr">
        <is>
          <t>X</t>
        </is>
      </c>
      <c r="J61" s="19" t="inlineStr">
        <is>
          <t>X</t>
        </is>
      </c>
      <c r="K61" s="19" t="inlineStr">
        <is>
          <t>X</t>
        </is>
      </c>
      <c r="L61" s="19" t="inlineStr">
        <is>
          <t>X</t>
        </is>
      </c>
      <c r="M61" s="19" t="inlineStr">
        <is>
          <t>X</t>
        </is>
      </c>
      <c r="N61" s="20" t="inlineStr">
        <is>
          <t>CN</t>
        </is>
      </c>
      <c r="O61" s="19" t="inlineStr">
        <is>
          <t>X</t>
        </is>
      </c>
      <c r="P61" s="19" t="inlineStr">
        <is>
          <t>X</t>
        </is>
      </c>
      <c r="Q61" s="19" t="inlineStr">
        <is>
          <t>X</t>
        </is>
      </c>
      <c r="R61" s="19" t="inlineStr">
        <is>
          <t>X</t>
        </is>
      </c>
      <c r="S61" s="19" t="inlineStr">
        <is>
          <t>X</t>
        </is>
      </c>
      <c r="T61" s="19" t="inlineStr">
        <is>
          <t>X</t>
        </is>
      </c>
      <c r="U61" s="20" t="inlineStr">
        <is>
          <t>CN</t>
        </is>
      </c>
      <c r="V61" s="19" t="inlineStr">
        <is>
          <t>X</t>
        </is>
      </c>
      <c r="W61" s="19" t="inlineStr">
        <is>
          <t>X</t>
        </is>
      </c>
      <c r="X61" s="19" t="inlineStr">
        <is>
          <t>X</t>
        </is>
      </c>
      <c r="Y61" s="19" t="inlineStr">
        <is>
          <t>X</t>
        </is>
      </c>
      <c r="Z61" s="19" t="inlineStr">
        <is>
          <t>X</t>
        </is>
      </c>
      <c r="AA61" s="19" t="inlineStr">
        <is>
          <t>X</t>
        </is>
      </c>
      <c r="AB61" s="20" t="inlineStr">
        <is>
          <t>CN</t>
        </is>
      </c>
      <c r="AC61" s="19" t="inlineStr">
        <is>
          <t>X</t>
        </is>
      </c>
      <c r="AD61" s="19" t="inlineStr">
        <is>
          <t>X</t>
        </is>
      </c>
      <c r="AE61" s="19" t="inlineStr">
        <is>
          <t>X</t>
        </is>
      </c>
      <c r="AF61" s="19" t="inlineStr">
        <is>
          <t>X</t>
        </is>
      </c>
      <c r="AG61" s="19" t="inlineStr">
        <is>
          <t>X</t>
        </is>
      </c>
      <c r="AH61" s="19" t="inlineStr">
        <is>
          <t>P</t>
        </is>
      </c>
      <c r="AI61" s="20" t="inlineStr">
        <is>
          <t>CN</t>
        </is>
      </c>
      <c r="AJ61" s="19" t="inlineStr">
        <is>
          <t>P</t>
        </is>
      </c>
      <c r="AK61" s="21">
        <f>COUNTIF(F61:AJ61,"X") + COUNTIF(F61:AJ61,"x") + COUNTIF(F61:AJ61,"1/2")*0.5 + COUNTIF(F61:AJ61,"0.5")*0.5 + COUNTIF(F61:AJ61,"P")</f>
        <v/>
      </c>
      <c r="AL61" s="17" t="inlineStr">
        <is>
          <t>-</t>
        </is>
      </c>
      <c r="AM61" s="17" t="inlineStr">
        <is>
          <t>-</t>
        </is>
      </c>
      <c r="AN61" s="17" t="inlineStr">
        <is>
          <t>-</t>
        </is>
      </c>
      <c r="AO61" s="17" t="n">
        <v>0</v>
      </c>
      <c r="AP61" s="17" t="n">
        <v>19</v>
      </c>
      <c r="AQ61" s="21" t="n">
        <v>0</v>
      </c>
      <c r="AR61" s="17">
        <f>COUNTIF(F61:AJ61,"P") + COUNTIF(F61:AJ61,"p")</f>
        <v/>
      </c>
      <c r="AS61" s="18" t="inlineStr"/>
    </row>
    <row r="62">
      <c r="A62" s="17" t="n">
        <v>54</v>
      </c>
      <c r="B62" s="17" t="inlineStr">
        <is>
          <t>10004795</t>
        </is>
      </c>
      <c r="C62" s="18" t="inlineStr">
        <is>
          <t>Trần Khánh Vân</t>
        </is>
      </c>
      <c r="D62" s="17" t="inlineStr">
        <is>
          <t>VP</t>
        </is>
      </c>
      <c r="E62" s="18" t="inlineStr">
        <is>
          <t>Thư ký P.QLTC</t>
        </is>
      </c>
      <c r="F62" s="19" t="inlineStr">
        <is>
          <t>X</t>
        </is>
      </c>
      <c r="G62" s="20" t="inlineStr">
        <is>
          <t>CN</t>
        </is>
      </c>
      <c r="H62" s="19" t="inlineStr">
        <is>
          <t>X</t>
        </is>
      </c>
      <c r="I62" s="19" t="inlineStr">
        <is>
          <t>X</t>
        </is>
      </c>
      <c r="J62" s="19" t="inlineStr">
        <is>
          <t>X</t>
        </is>
      </c>
      <c r="K62" s="19" t="inlineStr">
        <is>
          <t>X</t>
        </is>
      </c>
      <c r="L62" s="19" t="inlineStr">
        <is>
          <t>X</t>
        </is>
      </c>
      <c r="M62" s="19" t="inlineStr">
        <is>
          <t>X</t>
        </is>
      </c>
      <c r="N62" s="20" t="inlineStr">
        <is>
          <t>CN</t>
        </is>
      </c>
      <c r="O62" s="19" t="inlineStr">
        <is>
          <t>X</t>
        </is>
      </c>
      <c r="P62" s="19" t="inlineStr">
        <is>
          <t>X</t>
        </is>
      </c>
      <c r="Q62" s="19" t="inlineStr">
        <is>
          <t>X</t>
        </is>
      </c>
      <c r="R62" s="19" t="inlineStr">
        <is>
          <t>X</t>
        </is>
      </c>
      <c r="S62" s="19" t="inlineStr">
        <is>
          <t>X</t>
        </is>
      </c>
      <c r="T62" s="19" t="inlineStr">
        <is>
          <t>X</t>
        </is>
      </c>
      <c r="U62" s="20" t="inlineStr">
        <is>
          <t>CN</t>
        </is>
      </c>
      <c r="V62" s="19" t="inlineStr">
        <is>
          <t>X</t>
        </is>
      </c>
      <c r="W62" s="19" t="inlineStr">
        <is>
          <t>X</t>
        </is>
      </c>
      <c r="X62" s="19" t="inlineStr">
        <is>
          <t>X</t>
        </is>
      </c>
      <c r="Y62" s="19" t="inlineStr">
        <is>
          <t>X</t>
        </is>
      </c>
      <c r="Z62" s="19" t="inlineStr">
        <is>
          <t>X</t>
        </is>
      </c>
      <c r="AA62" s="19" t="inlineStr">
        <is>
          <t>X</t>
        </is>
      </c>
      <c r="AB62" s="20" t="inlineStr">
        <is>
          <t>CN</t>
        </is>
      </c>
      <c r="AC62" s="19" t="inlineStr">
        <is>
          <t>X</t>
        </is>
      </c>
      <c r="AD62" s="19" t="inlineStr">
        <is>
          <t>X</t>
        </is>
      </c>
      <c r="AE62" s="19" t="inlineStr">
        <is>
          <t>X</t>
        </is>
      </c>
      <c r="AF62" s="19" t="inlineStr">
        <is>
          <t>X</t>
        </is>
      </c>
      <c r="AG62" s="19" t="inlineStr">
        <is>
          <t>X</t>
        </is>
      </c>
      <c r="AH62" s="19" t="inlineStr">
        <is>
          <t>X</t>
        </is>
      </c>
      <c r="AI62" s="20" t="inlineStr">
        <is>
          <t>CN</t>
        </is>
      </c>
      <c r="AJ62" s="19" t="inlineStr">
        <is>
          <t>X</t>
        </is>
      </c>
      <c r="AK62" s="21">
        <f>COUNTIF(F62:AJ62,"X") + COUNTIF(F62:AJ62,"x") + COUNTIF(F62:AJ62,"1/2")*0.5 + COUNTIF(F62:AJ62,"0.5")*0.5 + COUNTIF(F62:AJ62,"P")</f>
        <v/>
      </c>
      <c r="AL62" s="17" t="inlineStr">
        <is>
          <t>-</t>
        </is>
      </c>
      <c r="AM62" s="17" t="inlineStr">
        <is>
          <t>-</t>
        </is>
      </c>
      <c r="AN62" s="17" t="inlineStr">
        <is>
          <t>-</t>
        </is>
      </c>
      <c r="AO62" s="17" t="n">
        <v>0</v>
      </c>
      <c r="AP62" s="17" t="n">
        <v>21</v>
      </c>
      <c r="AQ62" s="21" t="n">
        <v>0</v>
      </c>
      <c r="AR62" s="17">
        <f>COUNTIF(F62:AJ62,"P") + COUNTIF(F62:AJ62,"p")</f>
        <v/>
      </c>
      <c r="AS62" s="18" t="inlineStr"/>
    </row>
    <row r="63">
      <c r="A63" s="16" t="inlineStr">
        <is>
          <t>KHỐI CÔNG TRƯỜNG (CT) - BẢNG CHẤM CÔNG CHI TIẾT</t>
        </is>
      </c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  <c r="S63" s="5" t="n"/>
      <c r="T63" s="5" t="n"/>
      <c r="U63" s="5" t="n"/>
      <c r="V63" s="5" t="n"/>
      <c r="W63" s="5" t="n"/>
      <c r="X63" s="5" t="n"/>
      <c r="Y63" s="5" t="n"/>
      <c r="Z63" s="5" t="n"/>
      <c r="AA63" s="5" t="n"/>
      <c r="AB63" s="5" t="n"/>
      <c r="AC63" s="5" t="n"/>
      <c r="AD63" s="5" t="n"/>
      <c r="AE63" s="5" t="n"/>
      <c r="AF63" s="5" t="n"/>
      <c r="AG63" s="5" t="n"/>
      <c r="AH63" s="5" t="n"/>
      <c r="AI63" s="5" t="n"/>
      <c r="AJ63" s="5" t="n"/>
      <c r="AK63" s="5" t="n"/>
      <c r="AL63" s="5" t="n"/>
      <c r="AM63" s="5" t="n"/>
      <c r="AN63" s="5" t="n"/>
      <c r="AO63" s="5" t="n"/>
      <c r="AP63" s="5" t="n"/>
      <c r="AQ63" s="5" t="n"/>
      <c r="AR63" s="5" t="n"/>
      <c r="AS63" s="5" t="n"/>
    </row>
    <row r="64">
      <c r="A64" s="17" t="n">
        <v>55</v>
      </c>
      <c r="B64" s="17" t="inlineStr">
        <is>
          <t>10004055</t>
        </is>
      </c>
      <c r="C64" s="18" t="inlineStr">
        <is>
          <t>Thạch Thương</t>
        </is>
      </c>
      <c r="D64" s="17" t="inlineStr">
        <is>
          <t>CT</t>
        </is>
      </c>
      <c r="E64" s="18" t="inlineStr">
        <is>
          <t>Bảo vệ</t>
        </is>
      </c>
      <c r="F64" s="19" t="inlineStr">
        <is>
          <t>X</t>
        </is>
      </c>
      <c r="G64" s="20" t="inlineStr">
        <is>
          <t>X</t>
        </is>
      </c>
      <c r="H64" s="19" t="inlineStr">
        <is>
          <t>X</t>
        </is>
      </c>
      <c r="I64" s="19" t="inlineStr">
        <is>
          <t>X</t>
        </is>
      </c>
      <c r="J64" s="19" t="inlineStr">
        <is>
          <t>X</t>
        </is>
      </c>
      <c r="K64" s="19" t="inlineStr">
        <is>
          <t>X</t>
        </is>
      </c>
      <c r="L64" s="19" t="inlineStr">
        <is>
          <t>X</t>
        </is>
      </c>
      <c r="M64" s="19" t="inlineStr">
        <is>
          <t>X</t>
        </is>
      </c>
      <c r="N64" s="20" t="inlineStr">
        <is>
          <t>X</t>
        </is>
      </c>
      <c r="O64" s="19" t="inlineStr">
        <is>
          <t>X</t>
        </is>
      </c>
      <c r="P64" s="19" t="inlineStr">
        <is>
          <t>X</t>
        </is>
      </c>
      <c r="Q64" s="19" t="inlineStr">
        <is>
          <t>X</t>
        </is>
      </c>
      <c r="R64" s="19" t="inlineStr">
        <is>
          <t>X</t>
        </is>
      </c>
      <c r="S64" s="19" t="inlineStr">
        <is>
          <t>X</t>
        </is>
      </c>
      <c r="T64" s="19" t="inlineStr">
        <is>
          <t>X</t>
        </is>
      </c>
      <c r="U64" s="20" t="inlineStr">
        <is>
          <t>X</t>
        </is>
      </c>
      <c r="V64" s="19" t="inlineStr">
        <is>
          <t>X</t>
        </is>
      </c>
      <c r="W64" s="19" t="inlineStr">
        <is>
          <t>X</t>
        </is>
      </c>
      <c r="X64" s="19" t="inlineStr">
        <is>
          <t>X</t>
        </is>
      </c>
      <c r="Y64" s="19" t="inlineStr">
        <is>
          <t>X</t>
        </is>
      </c>
      <c r="Z64" s="19" t="inlineStr">
        <is>
          <t>X</t>
        </is>
      </c>
      <c r="AA64" s="19" t="inlineStr">
        <is>
          <t>X</t>
        </is>
      </c>
      <c r="AB64" s="20" t="inlineStr">
        <is>
          <t>X</t>
        </is>
      </c>
      <c r="AC64" s="19" t="inlineStr">
        <is>
          <t>X</t>
        </is>
      </c>
      <c r="AD64" s="19" t="inlineStr">
        <is>
          <t>X</t>
        </is>
      </c>
      <c r="AE64" s="19" t="inlineStr">
        <is>
          <t>X</t>
        </is>
      </c>
      <c r="AF64" s="19" t="inlineStr">
        <is>
          <t>X</t>
        </is>
      </c>
      <c r="AG64" s="19" t="inlineStr">
        <is>
          <t>X</t>
        </is>
      </c>
      <c r="AH64" s="19" t="inlineStr">
        <is>
          <t>X</t>
        </is>
      </c>
      <c r="AI64" s="20" t="inlineStr">
        <is>
          <t>X</t>
        </is>
      </c>
      <c r="AJ64" s="19" t="inlineStr">
        <is>
          <t>X</t>
        </is>
      </c>
      <c r="AK64" s="21">
        <f>COUNTIF(F64:AJ64,"X") + COUNTIF(F64:AJ64,"x") + COUNTIF(F64:AJ64,"1/2")*0.5 + COUNTIF(F64:AJ64,"0.5")*0.5 + COUNTIF(F64:AJ64,"P")</f>
        <v/>
      </c>
      <c r="AL64" s="17" t="inlineStr">
        <is>
          <t>-</t>
        </is>
      </c>
      <c r="AM64" s="17" t="inlineStr">
        <is>
          <t>-</t>
        </is>
      </c>
      <c r="AN64" s="17" t="inlineStr">
        <is>
          <t>-</t>
        </is>
      </c>
      <c r="AO64" s="17" t="n">
        <v>5</v>
      </c>
      <c r="AP64" s="17" t="n">
        <v>31</v>
      </c>
      <c r="AQ64" s="21" t="n">
        <v>0</v>
      </c>
      <c r="AR64" s="17">
        <f>COUNTIF(F64:AJ64,"P") + COUNTIF(F64:AJ64,"p")</f>
        <v/>
      </c>
      <c r="AS64" s="18" t="inlineStr"/>
    </row>
    <row r="65">
      <c r="A65" s="17" t="n">
        <v>56</v>
      </c>
      <c r="B65" s="17" t="inlineStr">
        <is>
          <t>10004115.FCIC</t>
        </is>
      </c>
      <c r="C65" s="18" t="inlineStr">
        <is>
          <t>Nguyễn Chí Công</t>
        </is>
      </c>
      <c r="D65" s="17" t="inlineStr">
        <is>
          <t>CT</t>
        </is>
      </c>
      <c r="E65" s="18" t="inlineStr">
        <is>
          <t>Chuyên viên Quản lý thiết bị</t>
        </is>
      </c>
      <c r="F65" s="19" t="inlineStr">
        <is>
          <t>X</t>
        </is>
      </c>
      <c r="G65" s="20" t="inlineStr">
        <is>
          <t>X</t>
        </is>
      </c>
      <c r="H65" s="19" t="inlineStr">
        <is>
          <t>X</t>
        </is>
      </c>
      <c r="I65" s="19" t="inlineStr">
        <is>
          <t>X</t>
        </is>
      </c>
      <c r="J65" s="19" t="inlineStr">
        <is>
          <t>X</t>
        </is>
      </c>
      <c r="K65" s="19" t="inlineStr">
        <is>
          <t>X</t>
        </is>
      </c>
      <c r="L65" s="19" t="inlineStr">
        <is>
          <t>X</t>
        </is>
      </c>
      <c r="M65" s="19" t="inlineStr">
        <is>
          <t>X</t>
        </is>
      </c>
      <c r="N65" s="20" t="inlineStr">
        <is>
          <t>X</t>
        </is>
      </c>
      <c r="O65" s="19" t="inlineStr">
        <is>
          <t>X</t>
        </is>
      </c>
      <c r="P65" s="19" t="inlineStr">
        <is>
          <t>X</t>
        </is>
      </c>
      <c r="Q65" s="19" t="inlineStr">
        <is>
          <t>X</t>
        </is>
      </c>
      <c r="R65" s="19" t="inlineStr">
        <is>
          <t>X</t>
        </is>
      </c>
      <c r="S65" s="19" t="inlineStr">
        <is>
          <t>X</t>
        </is>
      </c>
      <c r="T65" s="19" t="inlineStr">
        <is>
          <t>X</t>
        </is>
      </c>
      <c r="U65" s="20" t="inlineStr">
        <is>
          <t>X</t>
        </is>
      </c>
      <c r="V65" s="19" t="inlineStr">
        <is>
          <t>X</t>
        </is>
      </c>
      <c r="W65" s="19" t="inlineStr">
        <is>
          <t>X</t>
        </is>
      </c>
      <c r="X65" s="19" t="inlineStr">
        <is>
          <t>X</t>
        </is>
      </c>
      <c r="Y65" s="19" t="inlineStr">
        <is>
          <t>X</t>
        </is>
      </c>
      <c r="Z65" s="19" t="inlineStr">
        <is>
          <t>X</t>
        </is>
      </c>
      <c r="AA65" s="19" t="inlineStr">
        <is>
          <t>X</t>
        </is>
      </c>
      <c r="AB65" s="20" t="inlineStr">
        <is>
          <t>CN</t>
        </is>
      </c>
      <c r="AC65" s="19" t="inlineStr">
        <is>
          <t>X</t>
        </is>
      </c>
      <c r="AD65" s="19" t="inlineStr">
        <is>
          <t>X</t>
        </is>
      </c>
      <c r="AE65" s="19" t="inlineStr">
        <is>
          <t>X</t>
        </is>
      </c>
      <c r="AF65" s="19" t="inlineStr">
        <is>
          <t>X</t>
        </is>
      </c>
      <c r="AG65" s="19" t="inlineStr">
        <is>
          <t>X</t>
        </is>
      </c>
      <c r="AH65" s="19" t="inlineStr">
        <is>
          <t>X</t>
        </is>
      </c>
      <c r="AI65" s="20" t="inlineStr">
        <is>
          <t>CN</t>
        </is>
      </c>
      <c r="AJ65" s="19" t="inlineStr">
        <is>
          <t>P</t>
        </is>
      </c>
      <c r="AK65" s="21">
        <f>COUNTIF(F65:AJ65,"X") + COUNTIF(F65:AJ65,"x") + COUNTIF(F65:AJ65,"1/2")*0.5 + COUNTIF(F65:AJ65,"0.5")*0.5 + COUNTIF(F65:AJ65,"P")</f>
        <v/>
      </c>
      <c r="AL65" s="17" t="inlineStr">
        <is>
          <t>-</t>
        </is>
      </c>
      <c r="AM65" s="17" t="inlineStr">
        <is>
          <t>-</t>
        </is>
      </c>
      <c r="AN65" s="17" t="inlineStr">
        <is>
          <t>-</t>
        </is>
      </c>
      <c r="AO65" s="17" t="n">
        <v>3</v>
      </c>
      <c r="AP65" s="17" t="n">
        <v>28</v>
      </c>
      <c r="AQ65" s="21" t="n">
        <v>0</v>
      </c>
      <c r="AR65" s="17">
        <f>COUNTIF(F65:AJ65,"P") + COUNTIF(F65:AJ65,"p")</f>
        <v/>
      </c>
      <c r="AS65" s="18" t="inlineStr"/>
    </row>
    <row r="66">
      <c r="A66" s="17" t="n">
        <v>57</v>
      </c>
      <c r="B66" s="17" t="inlineStr">
        <is>
          <t>10004773.FCIC</t>
        </is>
      </c>
      <c r="C66" s="18" t="inlineStr">
        <is>
          <t>Trần Văn Hải</t>
        </is>
      </c>
      <c r="D66" s="17" t="inlineStr">
        <is>
          <t>CT</t>
        </is>
      </c>
      <c r="E66" s="18" t="inlineStr">
        <is>
          <t>CTV-thủ kho</t>
        </is>
      </c>
      <c r="F66" s="19" t="inlineStr">
        <is>
          <t>X</t>
        </is>
      </c>
      <c r="G66" s="20" t="inlineStr">
        <is>
          <t>CN</t>
        </is>
      </c>
      <c r="H66" s="19" t="inlineStr">
        <is>
          <t>X</t>
        </is>
      </c>
      <c r="I66" s="19" t="inlineStr">
        <is>
          <t>X</t>
        </is>
      </c>
      <c r="J66" s="19" t="inlineStr">
        <is>
          <t>X</t>
        </is>
      </c>
      <c r="K66" s="19" t="inlineStr">
        <is>
          <t>X</t>
        </is>
      </c>
      <c r="L66" s="19" t="inlineStr">
        <is>
          <t>X</t>
        </is>
      </c>
      <c r="M66" s="19" t="inlineStr">
        <is>
          <t>X</t>
        </is>
      </c>
      <c r="N66" s="20" t="inlineStr">
        <is>
          <t>CN</t>
        </is>
      </c>
      <c r="O66" s="19" t="inlineStr">
        <is>
          <t>X</t>
        </is>
      </c>
      <c r="P66" s="19" t="inlineStr">
        <is>
          <t>X</t>
        </is>
      </c>
      <c r="Q66" s="19" t="inlineStr">
        <is>
          <t>X</t>
        </is>
      </c>
      <c r="R66" s="19" t="inlineStr">
        <is>
          <t>X</t>
        </is>
      </c>
      <c r="S66" s="19" t="inlineStr">
        <is>
          <t>X</t>
        </is>
      </c>
      <c r="T66" s="19" t="inlineStr">
        <is>
          <t>X</t>
        </is>
      </c>
      <c r="U66" s="20" t="inlineStr">
        <is>
          <t>CN</t>
        </is>
      </c>
      <c r="V66" s="19" t="inlineStr">
        <is>
          <t>X</t>
        </is>
      </c>
      <c r="W66" s="19" t="inlineStr">
        <is>
          <t>X</t>
        </is>
      </c>
      <c r="X66" s="19" t="inlineStr">
        <is>
          <t>X</t>
        </is>
      </c>
      <c r="Y66" s="19" t="inlineStr">
        <is>
          <t>X</t>
        </is>
      </c>
      <c r="Z66" s="19" t="inlineStr">
        <is>
          <t>X</t>
        </is>
      </c>
      <c r="AA66" s="19" t="inlineStr">
        <is>
          <t>X</t>
        </is>
      </c>
      <c r="AB66" s="20" t="inlineStr">
        <is>
          <t>CN</t>
        </is>
      </c>
      <c r="AC66" s="19" t="inlineStr">
        <is>
          <t>X</t>
        </is>
      </c>
      <c r="AD66" s="19" t="inlineStr">
        <is>
          <t>X</t>
        </is>
      </c>
      <c r="AE66" s="19" t="inlineStr">
        <is>
          <t>X</t>
        </is>
      </c>
      <c r="AF66" s="19" t="inlineStr">
        <is>
          <t>X</t>
        </is>
      </c>
      <c r="AG66" s="19" t="inlineStr">
        <is>
          <t>X</t>
        </is>
      </c>
      <c r="AH66" s="19" t="inlineStr">
        <is>
          <t>X</t>
        </is>
      </c>
      <c r="AI66" s="20" t="inlineStr">
        <is>
          <t>CN</t>
        </is>
      </c>
      <c r="AJ66" s="19" t="inlineStr">
        <is>
          <t>X</t>
        </is>
      </c>
      <c r="AK66" s="21">
        <f>COUNTIF(F66:AJ66,"X") + COUNTIF(F66:AJ66,"x") + COUNTIF(F66:AJ66,"1/2")*0.5 + COUNTIF(F66:AJ66,"0.5")*0.5 + COUNTIF(F66:AJ66,"P")</f>
        <v/>
      </c>
      <c r="AL66" s="17" t="inlineStr">
        <is>
          <t>-</t>
        </is>
      </c>
      <c r="AM66" s="17" t="inlineStr">
        <is>
          <t>-</t>
        </is>
      </c>
      <c r="AN66" s="17" t="inlineStr">
        <is>
          <t>-</t>
        </is>
      </c>
      <c r="AO66" s="17" t="n">
        <v>0</v>
      </c>
      <c r="AP66" s="17">
        <f>AK66</f>
        <v/>
      </c>
      <c r="AQ66" s="21" t="n">
        <v>0</v>
      </c>
      <c r="AR66" s="17">
        <f>COUNTIF(F66:AJ66,"P") + COUNTIF(F66:AJ66,"p")</f>
        <v/>
      </c>
      <c r="AS66" s="18" t="inlineStr"/>
    </row>
    <row r="67">
      <c r="A67" s="17" t="n">
        <v>58</v>
      </c>
      <c r="B67" s="17" t="inlineStr">
        <is>
          <t>10005461</t>
        </is>
      </c>
      <c r="C67" s="18" t="inlineStr">
        <is>
          <t>Cao Văn Long</t>
        </is>
      </c>
      <c r="D67" s="17" t="inlineStr">
        <is>
          <t>CT</t>
        </is>
      </c>
      <c r="E67" s="18" t="inlineStr">
        <is>
          <t>Thợ sửa chữa</t>
        </is>
      </c>
      <c r="F67" s="19" t="inlineStr">
        <is>
          <t>X</t>
        </is>
      </c>
      <c r="G67" s="20" t="inlineStr">
        <is>
          <t>X</t>
        </is>
      </c>
      <c r="H67" s="19" t="inlineStr">
        <is>
          <t>X</t>
        </is>
      </c>
      <c r="I67" s="19" t="inlineStr">
        <is>
          <t>X</t>
        </is>
      </c>
      <c r="J67" s="19" t="inlineStr">
        <is>
          <t>X</t>
        </is>
      </c>
      <c r="K67" s="19" t="inlineStr">
        <is>
          <t>X</t>
        </is>
      </c>
      <c r="L67" s="19" t="inlineStr">
        <is>
          <t>X</t>
        </is>
      </c>
      <c r="M67" s="19" t="inlineStr">
        <is>
          <t>X</t>
        </is>
      </c>
      <c r="N67" s="20" t="inlineStr">
        <is>
          <t>X</t>
        </is>
      </c>
      <c r="O67" s="19" t="inlineStr">
        <is>
          <t>X</t>
        </is>
      </c>
      <c r="P67" s="19" t="inlineStr">
        <is>
          <t>X</t>
        </is>
      </c>
      <c r="Q67" s="19" t="inlineStr">
        <is>
          <t>X</t>
        </is>
      </c>
      <c r="R67" s="19" t="inlineStr">
        <is>
          <t>X</t>
        </is>
      </c>
      <c r="S67" s="19" t="inlineStr">
        <is>
          <t>X</t>
        </is>
      </c>
      <c r="T67" s="19" t="inlineStr">
        <is>
          <t>X</t>
        </is>
      </c>
      <c r="U67" s="20" t="inlineStr">
        <is>
          <t>X</t>
        </is>
      </c>
      <c r="V67" s="19" t="inlineStr">
        <is>
          <t>X</t>
        </is>
      </c>
      <c r="W67" s="19" t="inlineStr">
        <is>
          <t>X</t>
        </is>
      </c>
      <c r="X67" s="19" t="inlineStr">
        <is>
          <t>X</t>
        </is>
      </c>
      <c r="Y67" s="19" t="inlineStr">
        <is>
          <t>X</t>
        </is>
      </c>
      <c r="Z67" s="19" t="inlineStr">
        <is>
          <t>X</t>
        </is>
      </c>
      <c r="AA67" s="19" t="inlineStr">
        <is>
          <t>X</t>
        </is>
      </c>
      <c r="AB67" s="20" t="inlineStr">
        <is>
          <t>X</t>
        </is>
      </c>
      <c r="AC67" s="19" t="inlineStr">
        <is>
          <t>X</t>
        </is>
      </c>
      <c r="AD67" s="19" t="inlineStr">
        <is>
          <t>X</t>
        </is>
      </c>
      <c r="AE67" s="19" t="inlineStr">
        <is>
          <t>X</t>
        </is>
      </c>
      <c r="AF67" s="19" t="inlineStr">
        <is>
          <t>X</t>
        </is>
      </c>
      <c r="AG67" s="19" t="inlineStr">
        <is>
          <t>X</t>
        </is>
      </c>
      <c r="AH67" s="19" t="inlineStr">
        <is>
          <t>X</t>
        </is>
      </c>
      <c r="AI67" s="20" t="inlineStr">
        <is>
          <t>X</t>
        </is>
      </c>
      <c r="AJ67" s="19" t="inlineStr">
        <is>
          <t>X</t>
        </is>
      </c>
      <c r="AK67" s="21">
        <f>COUNTIF(F67:AJ67,"X") + COUNTIF(F67:AJ67,"x") + COUNTIF(F67:AJ67,"1/2")*0.5 + COUNTIF(F67:AJ67,"0.5")*0.5 + COUNTIF(F67:AJ67,"P")</f>
        <v/>
      </c>
      <c r="AL67" s="17" t="inlineStr">
        <is>
          <t>-</t>
        </is>
      </c>
      <c r="AM67" s="17" t="inlineStr">
        <is>
          <t>-</t>
        </is>
      </c>
      <c r="AN67" s="17" t="inlineStr">
        <is>
          <t>-</t>
        </is>
      </c>
      <c r="AO67" s="17" t="n">
        <v>5</v>
      </c>
      <c r="AP67" s="17" t="n">
        <v>31</v>
      </c>
      <c r="AQ67" s="21" t="n">
        <v>0</v>
      </c>
      <c r="AR67" s="17">
        <f>COUNTIF(F67:AJ67,"P") + COUNTIF(F67:AJ67,"p")</f>
        <v/>
      </c>
      <c r="AS67" s="18" t="inlineStr"/>
    </row>
    <row r="68">
      <c r="A68" s="17" t="n">
        <v>59</v>
      </c>
      <c r="B68" s="17" t="inlineStr">
        <is>
          <t>10005462</t>
        </is>
      </c>
      <c r="C68" s="18" t="inlineStr">
        <is>
          <t>Tiết Minh Toàn</t>
        </is>
      </c>
      <c r="D68" s="17" t="inlineStr">
        <is>
          <t>CT</t>
        </is>
      </c>
      <c r="E68" s="18" t="inlineStr">
        <is>
          <t>Thợ sửa chữa</t>
        </is>
      </c>
      <c r="F68" s="19" t="inlineStr">
        <is>
          <t>X</t>
        </is>
      </c>
      <c r="G68" s="20" t="inlineStr">
        <is>
          <t>X</t>
        </is>
      </c>
      <c r="H68" s="19" t="inlineStr">
        <is>
          <t>X</t>
        </is>
      </c>
      <c r="I68" s="19" t="inlineStr">
        <is>
          <t>X</t>
        </is>
      </c>
      <c r="J68" s="19" t="inlineStr">
        <is>
          <t>X</t>
        </is>
      </c>
      <c r="K68" s="19" t="inlineStr">
        <is>
          <t>X</t>
        </is>
      </c>
      <c r="L68" s="19" t="inlineStr">
        <is>
          <t>X</t>
        </is>
      </c>
      <c r="M68" s="19" t="inlineStr">
        <is>
          <t>X</t>
        </is>
      </c>
      <c r="N68" s="20" t="inlineStr">
        <is>
          <t>X</t>
        </is>
      </c>
      <c r="O68" s="19" t="inlineStr">
        <is>
          <t>X</t>
        </is>
      </c>
      <c r="P68" s="19" t="inlineStr">
        <is>
          <t>X</t>
        </is>
      </c>
      <c r="Q68" s="19" t="inlineStr">
        <is>
          <t>X</t>
        </is>
      </c>
      <c r="R68" s="19" t="inlineStr">
        <is>
          <t>X</t>
        </is>
      </c>
      <c r="S68" s="19" t="inlineStr">
        <is>
          <t>X</t>
        </is>
      </c>
      <c r="T68" s="19" t="inlineStr">
        <is>
          <t>X</t>
        </is>
      </c>
      <c r="U68" s="20" t="inlineStr">
        <is>
          <t>X</t>
        </is>
      </c>
      <c r="V68" s="19" t="inlineStr">
        <is>
          <t>X</t>
        </is>
      </c>
      <c r="W68" s="19" t="inlineStr">
        <is>
          <t>X</t>
        </is>
      </c>
      <c r="X68" s="19" t="inlineStr">
        <is>
          <t>X</t>
        </is>
      </c>
      <c r="Y68" s="19" t="inlineStr">
        <is>
          <t>X</t>
        </is>
      </c>
      <c r="Z68" s="19" t="inlineStr">
        <is>
          <t>X</t>
        </is>
      </c>
      <c r="AA68" s="19" t="inlineStr">
        <is>
          <t>X</t>
        </is>
      </c>
      <c r="AB68" s="20" t="inlineStr">
        <is>
          <t>X</t>
        </is>
      </c>
      <c r="AC68" s="19" t="inlineStr">
        <is>
          <t>X</t>
        </is>
      </c>
      <c r="AD68" s="19" t="inlineStr">
        <is>
          <t>X</t>
        </is>
      </c>
      <c r="AE68" s="19" t="inlineStr">
        <is>
          <t>X</t>
        </is>
      </c>
      <c r="AF68" s="19" t="inlineStr">
        <is>
          <t>X</t>
        </is>
      </c>
      <c r="AG68" s="19" t="inlineStr">
        <is>
          <t>X</t>
        </is>
      </c>
      <c r="AH68" s="19" t="inlineStr">
        <is>
          <t>X</t>
        </is>
      </c>
      <c r="AI68" s="20" t="inlineStr">
        <is>
          <t>X</t>
        </is>
      </c>
      <c r="AJ68" s="19" t="inlineStr">
        <is>
          <t>X</t>
        </is>
      </c>
      <c r="AK68" s="21">
        <f>COUNTIF(F68:AJ68,"X") + COUNTIF(F68:AJ68,"x") + COUNTIF(F68:AJ68,"1/2")*0.5 + COUNTIF(F68:AJ68,"0.5")*0.5 + COUNTIF(F68:AJ68,"P")</f>
        <v/>
      </c>
      <c r="AL68" s="17" t="inlineStr">
        <is>
          <t>-</t>
        </is>
      </c>
      <c r="AM68" s="17" t="inlineStr">
        <is>
          <t>-</t>
        </is>
      </c>
      <c r="AN68" s="17" t="inlineStr">
        <is>
          <t>-</t>
        </is>
      </c>
      <c r="AO68" s="17" t="n">
        <v>5</v>
      </c>
      <c r="AP68" s="17" t="n">
        <v>31</v>
      </c>
      <c r="AQ68" s="21" t="n">
        <v>0</v>
      </c>
      <c r="AR68" s="17">
        <f>COUNTIF(F68:AJ68,"P") + COUNTIF(F68:AJ68,"p")</f>
        <v/>
      </c>
      <c r="AS68" s="18" t="inlineStr"/>
    </row>
    <row r="69">
      <c r="A69" s="17" t="n">
        <v>60</v>
      </c>
      <c r="B69" s="17" t="inlineStr">
        <is>
          <t>10008723.FCIC</t>
        </is>
      </c>
      <c r="C69" s="18" t="inlineStr">
        <is>
          <t>Nguyễn Văn Nhương</t>
        </is>
      </c>
      <c r="D69" s="17" t="inlineStr">
        <is>
          <t>CT</t>
        </is>
      </c>
      <c r="E69" s="18" t="inlineStr">
        <is>
          <t>Thợ sửa chữa</t>
        </is>
      </c>
      <c r="F69" s="19" t="inlineStr">
        <is>
          <t>X</t>
        </is>
      </c>
      <c r="G69" s="20" t="inlineStr">
        <is>
          <t>X</t>
        </is>
      </c>
      <c r="H69" s="19" t="inlineStr">
        <is>
          <t>X</t>
        </is>
      </c>
      <c r="I69" s="19" t="inlineStr">
        <is>
          <t>X</t>
        </is>
      </c>
      <c r="J69" s="19" t="inlineStr">
        <is>
          <t>X</t>
        </is>
      </c>
      <c r="K69" s="19" t="inlineStr">
        <is>
          <t>X</t>
        </is>
      </c>
      <c r="L69" s="19" t="inlineStr">
        <is>
          <t>X</t>
        </is>
      </c>
      <c r="M69" s="19" t="inlineStr">
        <is>
          <t>X</t>
        </is>
      </c>
      <c r="N69" s="20" t="inlineStr">
        <is>
          <t>X</t>
        </is>
      </c>
      <c r="O69" s="19" t="inlineStr">
        <is>
          <t>X</t>
        </is>
      </c>
      <c r="P69" s="19" t="inlineStr">
        <is>
          <t>X</t>
        </is>
      </c>
      <c r="Q69" s="19" t="inlineStr">
        <is>
          <t>X</t>
        </is>
      </c>
      <c r="R69" s="19" t="inlineStr">
        <is>
          <t>X</t>
        </is>
      </c>
      <c r="S69" s="19" t="inlineStr">
        <is>
          <t>X</t>
        </is>
      </c>
      <c r="T69" s="19" t="inlineStr">
        <is>
          <t>X</t>
        </is>
      </c>
      <c r="U69" s="20" t="inlineStr">
        <is>
          <t>X</t>
        </is>
      </c>
      <c r="V69" s="19" t="inlineStr">
        <is>
          <t>X</t>
        </is>
      </c>
      <c r="W69" s="19" t="inlineStr">
        <is>
          <t>X</t>
        </is>
      </c>
      <c r="X69" s="19" t="inlineStr">
        <is>
          <t>X</t>
        </is>
      </c>
      <c r="Y69" s="19" t="inlineStr">
        <is>
          <t>X</t>
        </is>
      </c>
      <c r="Z69" s="19" t="inlineStr">
        <is>
          <t>X</t>
        </is>
      </c>
      <c r="AA69" s="19" t="inlineStr">
        <is>
          <t>X</t>
        </is>
      </c>
      <c r="AB69" s="20" t="inlineStr">
        <is>
          <t>X</t>
        </is>
      </c>
      <c r="AC69" s="19" t="inlineStr">
        <is>
          <t>X</t>
        </is>
      </c>
      <c r="AD69" s="19" t="inlineStr">
        <is>
          <t>X</t>
        </is>
      </c>
      <c r="AE69" s="19" t="inlineStr">
        <is>
          <t>X</t>
        </is>
      </c>
      <c r="AF69" s="19" t="inlineStr">
        <is>
          <t>X</t>
        </is>
      </c>
      <c r="AG69" s="19" t="inlineStr">
        <is>
          <t>X</t>
        </is>
      </c>
      <c r="AH69" s="19" t="inlineStr">
        <is>
          <t>X</t>
        </is>
      </c>
      <c r="AI69" s="20" t="inlineStr">
        <is>
          <t>X</t>
        </is>
      </c>
      <c r="AJ69" s="19" t="inlineStr">
        <is>
          <t>X</t>
        </is>
      </c>
      <c r="AK69" s="21">
        <f>COUNTIF(F69:AJ69,"X") + COUNTIF(F69:AJ69,"x") + COUNTIF(F69:AJ69,"1/2")*0.5 + COUNTIF(F69:AJ69,"0.5")*0.5 + COUNTIF(F69:AJ69,"P")</f>
        <v/>
      </c>
      <c r="AL69" s="17" t="inlineStr">
        <is>
          <t>-</t>
        </is>
      </c>
      <c r="AM69" s="17" t="inlineStr">
        <is>
          <t>-</t>
        </is>
      </c>
      <c r="AN69" s="17" t="inlineStr">
        <is>
          <t>-</t>
        </is>
      </c>
      <c r="AO69" s="17" t="n">
        <v>5</v>
      </c>
      <c r="AP69" s="17" t="n">
        <v>31</v>
      </c>
      <c r="AQ69" s="21" t="n">
        <v>0</v>
      </c>
      <c r="AR69" s="17">
        <f>COUNTIF(F69:AJ69,"P") + COUNTIF(F69:AJ69,"p")</f>
        <v/>
      </c>
      <c r="AS69" s="18" t="inlineStr"/>
    </row>
    <row r="70">
      <c r="A70" s="17" t="n">
        <v>61</v>
      </c>
      <c r="B70" s="17" t="inlineStr">
        <is>
          <t>10002528.FCIC</t>
        </is>
      </c>
      <c r="C70" s="18" t="inlineStr">
        <is>
          <t>Lê Đình Xuyên</t>
        </is>
      </c>
      <c r="D70" s="17" t="inlineStr">
        <is>
          <t>CT</t>
        </is>
      </c>
      <c r="E70" s="18" t="inlineStr">
        <is>
          <t>Nhân viên Vật tư</t>
        </is>
      </c>
      <c r="F70" s="19" t="inlineStr">
        <is>
          <t>X</t>
        </is>
      </c>
      <c r="G70" s="20" t="inlineStr">
        <is>
          <t>X</t>
        </is>
      </c>
      <c r="H70" s="19" t="inlineStr">
        <is>
          <t>X</t>
        </is>
      </c>
      <c r="I70" s="19" t="inlineStr">
        <is>
          <t>X</t>
        </is>
      </c>
      <c r="J70" s="19" t="inlineStr">
        <is>
          <t>X</t>
        </is>
      </c>
      <c r="K70" s="19" t="inlineStr">
        <is>
          <t>X</t>
        </is>
      </c>
      <c r="L70" s="19" t="inlineStr">
        <is>
          <t>X</t>
        </is>
      </c>
      <c r="M70" s="19" t="inlineStr">
        <is>
          <t>X</t>
        </is>
      </c>
      <c r="N70" s="20" t="inlineStr">
        <is>
          <t>X</t>
        </is>
      </c>
      <c r="O70" s="19" t="inlineStr">
        <is>
          <t>X</t>
        </is>
      </c>
      <c r="P70" s="19" t="inlineStr">
        <is>
          <t>X</t>
        </is>
      </c>
      <c r="Q70" s="19" t="inlineStr">
        <is>
          <t>X</t>
        </is>
      </c>
      <c r="R70" s="19" t="inlineStr">
        <is>
          <t>X</t>
        </is>
      </c>
      <c r="S70" s="19" t="inlineStr">
        <is>
          <t>X</t>
        </is>
      </c>
      <c r="T70" s="19" t="inlineStr">
        <is>
          <t>X</t>
        </is>
      </c>
      <c r="U70" s="20" t="inlineStr">
        <is>
          <t>X</t>
        </is>
      </c>
      <c r="V70" s="19" t="inlineStr">
        <is>
          <t>X</t>
        </is>
      </c>
      <c r="W70" s="19" t="inlineStr">
        <is>
          <t>X</t>
        </is>
      </c>
      <c r="X70" s="19" t="inlineStr">
        <is>
          <t>X</t>
        </is>
      </c>
      <c r="Y70" s="19" t="inlineStr">
        <is>
          <t>X</t>
        </is>
      </c>
      <c r="Z70" s="19" t="inlineStr">
        <is>
          <t>X</t>
        </is>
      </c>
      <c r="AA70" s="19" t="inlineStr">
        <is>
          <t>X</t>
        </is>
      </c>
      <c r="AB70" s="20" t="inlineStr">
        <is>
          <t>X</t>
        </is>
      </c>
      <c r="AC70" s="19" t="inlineStr">
        <is>
          <t>X</t>
        </is>
      </c>
      <c r="AD70" s="19" t="inlineStr">
        <is>
          <t>X</t>
        </is>
      </c>
      <c r="AE70" s="19" t="inlineStr">
        <is>
          <t>X</t>
        </is>
      </c>
      <c r="AF70" s="19" t="inlineStr">
        <is>
          <t>X</t>
        </is>
      </c>
      <c r="AG70" s="19" t="inlineStr">
        <is>
          <t>X</t>
        </is>
      </c>
      <c r="AH70" s="19" t="inlineStr">
        <is>
          <t>X</t>
        </is>
      </c>
      <c r="AI70" s="20" t="inlineStr">
        <is>
          <t>X</t>
        </is>
      </c>
      <c r="AJ70" s="19" t="inlineStr">
        <is>
          <t>P</t>
        </is>
      </c>
      <c r="AK70" s="21">
        <f>COUNTIF(F70:AJ70,"X") + COUNTIF(F70:AJ70,"x") + COUNTIF(F70:AJ70,"1/2")*0.5 + COUNTIF(F70:AJ70,"0.5")*0.5 + COUNTIF(F70:AJ70,"P")</f>
        <v/>
      </c>
      <c r="AL70" s="17" t="inlineStr">
        <is>
          <t>-</t>
        </is>
      </c>
      <c r="AM70" s="17" t="inlineStr">
        <is>
          <t>-</t>
        </is>
      </c>
      <c r="AN70" s="17" t="inlineStr">
        <is>
          <t>-</t>
        </is>
      </c>
      <c r="AO70" s="17" t="n">
        <v>5</v>
      </c>
      <c r="AP70" s="17" t="n">
        <v>30</v>
      </c>
      <c r="AQ70" s="21" t="n">
        <v>0</v>
      </c>
      <c r="AR70" s="17">
        <f>COUNTIF(F70:AJ70,"P") + COUNTIF(F70:AJ70,"p")</f>
        <v/>
      </c>
      <c r="AS70" s="18" t="inlineStr"/>
    </row>
    <row r="71">
      <c r="A71" s="17" t="n">
        <v>62</v>
      </c>
      <c r="B71" s="17" t="inlineStr">
        <is>
          <t>10003327.FCIC</t>
        </is>
      </c>
      <c r="C71" s="18" t="inlineStr">
        <is>
          <t>Nguyễn Đình Bình</t>
        </is>
      </c>
      <c r="D71" s="17" t="inlineStr">
        <is>
          <t>CT</t>
        </is>
      </c>
      <c r="E71" s="18" t="inlineStr">
        <is>
          <t>Trắc đạc</t>
        </is>
      </c>
      <c r="F71" s="19" t="inlineStr">
        <is>
          <t>X</t>
        </is>
      </c>
      <c r="G71" s="20" t="inlineStr">
        <is>
          <t>X</t>
        </is>
      </c>
      <c r="H71" s="19" t="inlineStr">
        <is>
          <t>X</t>
        </is>
      </c>
      <c r="I71" s="19" t="inlineStr">
        <is>
          <t>X</t>
        </is>
      </c>
      <c r="J71" s="19" t="inlineStr">
        <is>
          <t>X</t>
        </is>
      </c>
      <c r="K71" s="19" t="inlineStr">
        <is>
          <t>X</t>
        </is>
      </c>
      <c r="L71" s="19" t="inlineStr">
        <is>
          <t>X</t>
        </is>
      </c>
      <c r="M71" s="19" t="inlineStr">
        <is>
          <t>X</t>
        </is>
      </c>
      <c r="N71" s="20" t="inlineStr">
        <is>
          <t>X</t>
        </is>
      </c>
      <c r="O71" s="19" t="inlineStr">
        <is>
          <t>X</t>
        </is>
      </c>
      <c r="P71" s="19" t="inlineStr">
        <is>
          <t>X</t>
        </is>
      </c>
      <c r="Q71" s="19" t="inlineStr">
        <is>
          <t>X</t>
        </is>
      </c>
      <c r="R71" s="19" t="inlineStr">
        <is>
          <t>X</t>
        </is>
      </c>
      <c r="S71" s="19" t="inlineStr">
        <is>
          <t>X</t>
        </is>
      </c>
      <c r="T71" s="19" t="inlineStr">
        <is>
          <t>X</t>
        </is>
      </c>
      <c r="U71" s="20" t="inlineStr">
        <is>
          <t>X</t>
        </is>
      </c>
      <c r="V71" s="19" t="inlineStr">
        <is>
          <t>X</t>
        </is>
      </c>
      <c r="W71" s="19" t="inlineStr">
        <is>
          <t>X</t>
        </is>
      </c>
      <c r="X71" s="19" t="inlineStr">
        <is>
          <t>X</t>
        </is>
      </c>
      <c r="Y71" s="19" t="inlineStr">
        <is>
          <t>X</t>
        </is>
      </c>
      <c r="Z71" s="19" t="inlineStr">
        <is>
          <t>X</t>
        </is>
      </c>
      <c r="AA71" s="19" t="inlineStr">
        <is>
          <t>X</t>
        </is>
      </c>
      <c r="AB71" s="20" t="inlineStr">
        <is>
          <t>X</t>
        </is>
      </c>
      <c r="AC71" s="19" t="inlineStr">
        <is>
          <t>X</t>
        </is>
      </c>
      <c r="AD71" s="19" t="inlineStr">
        <is>
          <t>X</t>
        </is>
      </c>
      <c r="AE71" s="19" t="inlineStr">
        <is>
          <t>X</t>
        </is>
      </c>
      <c r="AF71" s="19" t="inlineStr">
        <is>
          <t>X</t>
        </is>
      </c>
      <c r="AG71" s="19" t="inlineStr">
        <is>
          <t>X</t>
        </is>
      </c>
      <c r="AH71" s="19" t="inlineStr">
        <is>
          <t>V</t>
        </is>
      </c>
      <c r="AI71" s="20" t="inlineStr">
        <is>
          <t>CN</t>
        </is>
      </c>
      <c r="AJ71" s="19" t="inlineStr">
        <is>
          <t>P</t>
        </is>
      </c>
      <c r="AK71" s="21">
        <f>COUNTIF(F71:AJ71,"X") + COUNTIF(F71:AJ71,"x") + COUNTIF(F71:AJ71,"1/2")*0.5 + COUNTIF(F71:AJ71,"0.5")*0.5 + COUNTIF(F71:AJ71,"P")</f>
        <v/>
      </c>
      <c r="AL71" s="17" t="inlineStr">
        <is>
          <t>-</t>
        </is>
      </c>
      <c r="AM71" s="17" t="inlineStr">
        <is>
          <t>-</t>
        </is>
      </c>
      <c r="AN71" s="17" t="inlineStr">
        <is>
          <t>-</t>
        </is>
      </c>
      <c r="AO71" s="17" t="n">
        <v>4</v>
      </c>
      <c r="AP71" s="17" t="n">
        <v>28</v>
      </c>
      <c r="AQ71" s="21" t="n">
        <v>0</v>
      </c>
      <c r="AR71" s="17">
        <f>COUNTIF(F71:AJ71,"P") + COUNTIF(F71:AJ71,"p")</f>
        <v/>
      </c>
      <c r="AS71" s="18" t="inlineStr"/>
    </row>
    <row r="72">
      <c r="A72" s="17" t="n">
        <v>63</v>
      </c>
      <c r="B72" s="17" t="inlineStr">
        <is>
          <t>10003412.FCIC</t>
        </is>
      </c>
      <c r="C72" s="18" t="inlineStr">
        <is>
          <t>Đặng Anh Tuấn</t>
        </is>
      </c>
      <c r="D72" s="17" t="inlineStr">
        <is>
          <t>CT</t>
        </is>
      </c>
      <c r="E72" s="18" t="inlineStr">
        <is>
          <t>Giám đốc dự án</t>
        </is>
      </c>
      <c r="F72" s="19" t="inlineStr">
        <is>
          <t>X</t>
        </is>
      </c>
      <c r="G72" s="20" t="inlineStr">
        <is>
          <t>CN</t>
        </is>
      </c>
      <c r="H72" s="19" t="inlineStr">
        <is>
          <t>X</t>
        </is>
      </c>
      <c r="I72" s="19" t="inlineStr">
        <is>
          <t>X</t>
        </is>
      </c>
      <c r="J72" s="19" t="inlineStr">
        <is>
          <t>X</t>
        </is>
      </c>
      <c r="K72" s="19" t="inlineStr">
        <is>
          <t>X</t>
        </is>
      </c>
      <c r="L72" s="19" t="inlineStr">
        <is>
          <t>X</t>
        </is>
      </c>
      <c r="M72" s="19" t="inlineStr">
        <is>
          <t>X</t>
        </is>
      </c>
      <c r="N72" s="20" t="inlineStr">
        <is>
          <t>CN</t>
        </is>
      </c>
      <c r="O72" s="19" t="inlineStr">
        <is>
          <t>X</t>
        </is>
      </c>
      <c r="P72" s="19" t="inlineStr">
        <is>
          <t>X</t>
        </is>
      </c>
      <c r="Q72" s="19" t="inlineStr">
        <is>
          <t>X</t>
        </is>
      </c>
      <c r="R72" s="19" t="inlineStr">
        <is>
          <t>X</t>
        </is>
      </c>
      <c r="S72" s="19" t="inlineStr">
        <is>
          <t>X</t>
        </is>
      </c>
      <c r="T72" s="19" t="inlineStr">
        <is>
          <t>X</t>
        </is>
      </c>
      <c r="U72" s="20" t="inlineStr">
        <is>
          <t>CN</t>
        </is>
      </c>
      <c r="V72" s="19" t="inlineStr">
        <is>
          <t>X</t>
        </is>
      </c>
      <c r="W72" s="19" t="inlineStr">
        <is>
          <t>X</t>
        </is>
      </c>
      <c r="X72" s="19" t="inlineStr">
        <is>
          <t>X</t>
        </is>
      </c>
      <c r="Y72" s="19" t="inlineStr">
        <is>
          <t>X</t>
        </is>
      </c>
      <c r="Z72" s="19" t="inlineStr">
        <is>
          <t>X</t>
        </is>
      </c>
      <c r="AA72" s="19" t="inlineStr">
        <is>
          <t>X</t>
        </is>
      </c>
      <c r="AB72" s="20" t="inlineStr">
        <is>
          <t>CN</t>
        </is>
      </c>
      <c r="AC72" s="19" t="inlineStr">
        <is>
          <t>X</t>
        </is>
      </c>
      <c r="AD72" s="19" t="inlineStr">
        <is>
          <t>X</t>
        </is>
      </c>
      <c r="AE72" s="19" t="inlineStr">
        <is>
          <t>X</t>
        </is>
      </c>
      <c r="AF72" s="19" t="inlineStr">
        <is>
          <t>X</t>
        </is>
      </c>
      <c r="AG72" s="19" t="inlineStr">
        <is>
          <t>X</t>
        </is>
      </c>
      <c r="AH72" s="19" t="inlineStr">
        <is>
          <t>X</t>
        </is>
      </c>
      <c r="AI72" s="20" t="inlineStr">
        <is>
          <t>CN</t>
        </is>
      </c>
      <c r="AJ72" s="19" t="inlineStr">
        <is>
          <t>X</t>
        </is>
      </c>
      <c r="AK72" s="21">
        <f>COUNTIF(F72:AJ72,"X") + COUNTIF(F72:AJ72,"x") + COUNTIF(F72:AJ72,"1/2")*0.5 + COUNTIF(F72:AJ72,"0.5")*0.5 + COUNTIF(F72:AJ72,"P")</f>
        <v/>
      </c>
      <c r="AL72" s="17" t="inlineStr">
        <is>
          <t>-</t>
        </is>
      </c>
      <c r="AM72" s="17" t="inlineStr">
        <is>
          <t>-</t>
        </is>
      </c>
      <c r="AN72" s="17" t="inlineStr">
        <is>
          <t>-</t>
        </is>
      </c>
      <c r="AO72" s="17" t="n">
        <v>0</v>
      </c>
      <c r="AP72" s="17" t="n">
        <v>26</v>
      </c>
      <c r="AQ72" s="21" t="n">
        <v>0</v>
      </c>
      <c r="AR72" s="17">
        <f>COUNTIF(F72:AJ72,"P") + COUNTIF(F72:AJ72,"p")</f>
        <v/>
      </c>
      <c r="AS72" s="18" t="inlineStr"/>
    </row>
    <row r="73">
      <c r="A73" s="17" t="n">
        <v>64</v>
      </c>
      <c r="B73" s="17" t="inlineStr">
        <is>
          <t>10003455.FCIC</t>
        </is>
      </c>
      <c r="C73" s="18" t="inlineStr">
        <is>
          <t>Đỗ Ngọc Quý</t>
        </is>
      </c>
      <c r="D73" s="17" t="inlineStr">
        <is>
          <t>CT</t>
        </is>
      </c>
      <c r="E73" s="18" t="inlineStr">
        <is>
          <t>Chỉ huy trưởng</t>
        </is>
      </c>
      <c r="F73" s="19" t="inlineStr">
        <is>
          <t>X</t>
        </is>
      </c>
      <c r="G73" s="20" t="inlineStr">
        <is>
          <t>X</t>
        </is>
      </c>
      <c r="H73" s="19" t="inlineStr">
        <is>
          <t>X</t>
        </is>
      </c>
      <c r="I73" s="19" t="inlineStr">
        <is>
          <t>X</t>
        </is>
      </c>
      <c r="J73" s="19" t="inlineStr">
        <is>
          <t>X</t>
        </is>
      </c>
      <c r="K73" s="19" t="inlineStr">
        <is>
          <t>X</t>
        </is>
      </c>
      <c r="L73" s="19" t="inlineStr">
        <is>
          <t>X</t>
        </is>
      </c>
      <c r="M73" s="19" t="inlineStr">
        <is>
          <t>X</t>
        </is>
      </c>
      <c r="N73" s="20" t="inlineStr">
        <is>
          <t>X</t>
        </is>
      </c>
      <c r="O73" s="19" t="inlineStr">
        <is>
          <t>X</t>
        </is>
      </c>
      <c r="P73" s="19" t="inlineStr">
        <is>
          <t>X</t>
        </is>
      </c>
      <c r="Q73" s="19" t="inlineStr">
        <is>
          <t>X</t>
        </is>
      </c>
      <c r="R73" s="19" t="inlineStr">
        <is>
          <t>X</t>
        </is>
      </c>
      <c r="S73" s="19" t="inlineStr">
        <is>
          <t>X</t>
        </is>
      </c>
      <c r="T73" s="19" t="inlineStr">
        <is>
          <t>X</t>
        </is>
      </c>
      <c r="U73" s="20" t="inlineStr">
        <is>
          <t>X</t>
        </is>
      </c>
      <c r="V73" s="19" t="inlineStr">
        <is>
          <t>X</t>
        </is>
      </c>
      <c r="W73" s="19" t="inlineStr">
        <is>
          <t>X</t>
        </is>
      </c>
      <c r="X73" s="19" t="inlineStr">
        <is>
          <t>X</t>
        </is>
      </c>
      <c r="Y73" s="19" t="inlineStr">
        <is>
          <t>X</t>
        </is>
      </c>
      <c r="Z73" s="19" t="inlineStr">
        <is>
          <t>X</t>
        </is>
      </c>
      <c r="AA73" s="19" t="inlineStr">
        <is>
          <t>X</t>
        </is>
      </c>
      <c r="AB73" s="20" t="inlineStr">
        <is>
          <t>X</t>
        </is>
      </c>
      <c r="AC73" s="19" t="inlineStr">
        <is>
          <t>X</t>
        </is>
      </c>
      <c r="AD73" s="19" t="inlineStr">
        <is>
          <t>X</t>
        </is>
      </c>
      <c r="AE73" s="19" t="inlineStr">
        <is>
          <t>X</t>
        </is>
      </c>
      <c r="AF73" s="19" t="inlineStr">
        <is>
          <t>X</t>
        </is>
      </c>
      <c r="AG73" s="19" t="inlineStr">
        <is>
          <t>X</t>
        </is>
      </c>
      <c r="AH73" s="19" t="inlineStr">
        <is>
          <t>P</t>
        </is>
      </c>
      <c r="AI73" s="20" t="inlineStr">
        <is>
          <t>CN</t>
        </is>
      </c>
      <c r="AJ73" s="19" t="inlineStr">
        <is>
          <t>P</t>
        </is>
      </c>
      <c r="AK73" s="21">
        <f>COUNTIF(F73:AJ73,"X") + COUNTIF(F73:AJ73,"x") + COUNTIF(F73:AJ73,"1/2")*0.5 + COUNTIF(F73:AJ73,"0.5")*0.5 + COUNTIF(F73:AJ73,"P")</f>
        <v/>
      </c>
      <c r="AL73" s="17" t="inlineStr">
        <is>
          <t>-</t>
        </is>
      </c>
      <c r="AM73" s="17" t="inlineStr">
        <is>
          <t>-</t>
        </is>
      </c>
      <c r="AN73" s="17" t="inlineStr">
        <is>
          <t>-</t>
        </is>
      </c>
      <c r="AO73" s="17" t="n">
        <v>4</v>
      </c>
      <c r="AP73" s="17" t="n">
        <v>28</v>
      </c>
      <c r="AQ73" s="21" t="n">
        <v>0</v>
      </c>
      <c r="AR73" s="17">
        <f>COUNTIF(F73:AJ73,"P") + COUNTIF(F73:AJ73,"p")</f>
        <v/>
      </c>
      <c r="AS73" s="18" t="inlineStr"/>
    </row>
    <row r="74">
      <c r="A74" s="17" t="n">
        <v>65</v>
      </c>
      <c r="B74" s="17" t="inlineStr">
        <is>
          <t>10003538.FCIC</t>
        </is>
      </c>
      <c r="C74" s="18" t="inlineStr">
        <is>
          <t>An Văn Trung</t>
        </is>
      </c>
      <c r="D74" s="17" t="inlineStr">
        <is>
          <t>CT</t>
        </is>
      </c>
      <c r="E74" s="18" t="inlineStr">
        <is>
          <t>Kỹ sư chất lượng</t>
        </is>
      </c>
      <c r="F74" s="19" t="inlineStr">
        <is>
          <t>X</t>
        </is>
      </c>
      <c r="G74" s="20" t="inlineStr">
        <is>
          <t>X</t>
        </is>
      </c>
      <c r="H74" s="19" t="inlineStr">
        <is>
          <t>X</t>
        </is>
      </c>
      <c r="I74" s="19" t="inlineStr">
        <is>
          <t>X</t>
        </is>
      </c>
      <c r="J74" s="19" t="inlineStr">
        <is>
          <t>X</t>
        </is>
      </c>
      <c r="K74" s="19" t="inlineStr">
        <is>
          <t>X</t>
        </is>
      </c>
      <c r="L74" s="19" t="inlineStr">
        <is>
          <t>X</t>
        </is>
      </c>
      <c r="M74" s="19" t="inlineStr">
        <is>
          <t>X</t>
        </is>
      </c>
      <c r="N74" s="20" t="inlineStr">
        <is>
          <t>CN</t>
        </is>
      </c>
      <c r="O74" s="19" t="inlineStr">
        <is>
          <t>X</t>
        </is>
      </c>
      <c r="P74" s="19" t="inlineStr">
        <is>
          <t>X</t>
        </is>
      </c>
      <c r="Q74" s="19" t="inlineStr">
        <is>
          <t>X</t>
        </is>
      </c>
      <c r="R74" s="19" t="inlineStr">
        <is>
          <t>X</t>
        </is>
      </c>
      <c r="S74" s="19" t="inlineStr">
        <is>
          <t>X</t>
        </is>
      </c>
      <c r="T74" s="19" t="inlineStr">
        <is>
          <t>X</t>
        </is>
      </c>
      <c r="U74" s="20" t="inlineStr">
        <is>
          <t>CN</t>
        </is>
      </c>
      <c r="V74" s="19" t="inlineStr">
        <is>
          <t>X</t>
        </is>
      </c>
      <c r="W74" s="19" t="inlineStr">
        <is>
          <t>X</t>
        </is>
      </c>
      <c r="X74" s="19" t="inlineStr">
        <is>
          <t>X</t>
        </is>
      </c>
      <c r="Y74" s="19" t="inlineStr">
        <is>
          <t>X</t>
        </is>
      </c>
      <c r="Z74" s="19" t="inlineStr">
        <is>
          <t>X</t>
        </is>
      </c>
      <c r="AA74" s="19" t="inlineStr">
        <is>
          <t>X</t>
        </is>
      </c>
      <c r="AB74" s="20" t="inlineStr">
        <is>
          <t>CN</t>
        </is>
      </c>
      <c r="AC74" s="19" t="inlineStr">
        <is>
          <t>X</t>
        </is>
      </c>
      <c r="AD74" s="19" t="inlineStr">
        <is>
          <t>X</t>
        </is>
      </c>
      <c r="AE74" s="19" t="inlineStr">
        <is>
          <t>X</t>
        </is>
      </c>
      <c r="AF74" s="19" t="inlineStr">
        <is>
          <t>X</t>
        </is>
      </c>
      <c r="AG74" s="19" t="inlineStr">
        <is>
          <t>X</t>
        </is>
      </c>
      <c r="AH74" s="19" t="inlineStr">
        <is>
          <t>X</t>
        </is>
      </c>
      <c r="AI74" s="20" t="inlineStr">
        <is>
          <t>CN</t>
        </is>
      </c>
      <c r="AJ74" s="19" t="inlineStr">
        <is>
          <t>V</t>
        </is>
      </c>
      <c r="AK74" s="21">
        <f>COUNTIF(F74:AJ74,"X") + COUNTIF(F74:AJ74,"x") + COUNTIF(F74:AJ74,"1/2")*0.5 + COUNTIF(F74:AJ74,"0.5")*0.5 + COUNTIF(F74:AJ74,"P")</f>
        <v/>
      </c>
      <c r="AL74" s="17" t="inlineStr">
        <is>
          <t>-</t>
        </is>
      </c>
      <c r="AM74" s="17" t="inlineStr">
        <is>
          <t>-</t>
        </is>
      </c>
      <c r="AN74" s="17" t="inlineStr">
        <is>
          <t>-</t>
        </is>
      </c>
      <c r="AO74" s="17" t="n">
        <v>1</v>
      </c>
      <c r="AP74" s="17" t="n">
        <v>22</v>
      </c>
      <c r="AQ74" s="21" t="n">
        <v>0</v>
      </c>
      <c r="AR74" s="17">
        <f>COUNTIF(F74:AJ74,"P") + COUNTIF(F74:AJ74,"p")</f>
        <v/>
      </c>
      <c r="AS74" s="18" t="inlineStr"/>
    </row>
    <row r="75">
      <c r="A75" s="17" t="n">
        <v>66</v>
      </c>
      <c r="B75" s="17" t="inlineStr">
        <is>
          <t>10003661.FCIC</t>
        </is>
      </c>
      <c r="C75" s="18" t="inlineStr">
        <is>
          <t>Bùi Huy Quang</t>
        </is>
      </c>
      <c r="D75" s="17" t="inlineStr">
        <is>
          <t>CT</t>
        </is>
      </c>
      <c r="E75" s="18" t="inlineStr">
        <is>
          <t>Chỉ huy trưởng</t>
        </is>
      </c>
      <c r="F75" s="19" t="inlineStr">
        <is>
          <t>X</t>
        </is>
      </c>
      <c r="G75" s="20" t="inlineStr">
        <is>
          <t>CN</t>
        </is>
      </c>
      <c r="H75" s="19" t="inlineStr">
        <is>
          <t>X</t>
        </is>
      </c>
      <c r="I75" s="19" t="inlineStr">
        <is>
          <t>X</t>
        </is>
      </c>
      <c r="J75" s="19" t="inlineStr">
        <is>
          <t>X</t>
        </is>
      </c>
      <c r="K75" s="19" t="inlineStr">
        <is>
          <t>X</t>
        </is>
      </c>
      <c r="L75" s="19" t="inlineStr">
        <is>
          <t>X</t>
        </is>
      </c>
      <c r="M75" s="19" t="inlineStr">
        <is>
          <t>X</t>
        </is>
      </c>
      <c r="N75" s="20" t="inlineStr">
        <is>
          <t>CN</t>
        </is>
      </c>
      <c r="O75" s="19" t="inlineStr">
        <is>
          <t>X</t>
        </is>
      </c>
      <c r="P75" s="19" t="inlineStr">
        <is>
          <t>X</t>
        </is>
      </c>
      <c r="Q75" s="19" t="inlineStr">
        <is>
          <t>X</t>
        </is>
      </c>
      <c r="R75" s="19" t="inlineStr">
        <is>
          <t>X</t>
        </is>
      </c>
      <c r="S75" s="19" t="inlineStr">
        <is>
          <t>X</t>
        </is>
      </c>
      <c r="T75" s="19" t="inlineStr">
        <is>
          <t>X</t>
        </is>
      </c>
      <c r="U75" s="20" t="inlineStr">
        <is>
          <t>CN</t>
        </is>
      </c>
      <c r="V75" s="19" t="inlineStr">
        <is>
          <t>X</t>
        </is>
      </c>
      <c r="W75" s="19" t="inlineStr">
        <is>
          <t>X</t>
        </is>
      </c>
      <c r="X75" s="19" t="inlineStr">
        <is>
          <t>X</t>
        </is>
      </c>
      <c r="Y75" s="19" t="inlineStr">
        <is>
          <t>X</t>
        </is>
      </c>
      <c r="Z75" s="19" t="inlineStr">
        <is>
          <t>X</t>
        </is>
      </c>
      <c r="AA75" s="19" t="inlineStr">
        <is>
          <t>X</t>
        </is>
      </c>
      <c r="AB75" s="20" t="inlineStr">
        <is>
          <t>CN</t>
        </is>
      </c>
      <c r="AC75" s="19" t="inlineStr">
        <is>
          <t>X</t>
        </is>
      </c>
      <c r="AD75" s="19" t="inlineStr">
        <is>
          <t>X</t>
        </is>
      </c>
      <c r="AE75" s="19" t="inlineStr">
        <is>
          <t>X</t>
        </is>
      </c>
      <c r="AF75" s="19" t="inlineStr">
        <is>
          <t>X</t>
        </is>
      </c>
      <c r="AG75" s="19" t="inlineStr">
        <is>
          <t>X</t>
        </is>
      </c>
      <c r="AH75" s="19" t="inlineStr">
        <is>
          <t>X</t>
        </is>
      </c>
      <c r="AI75" s="20" t="inlineStr">
        <is>
          <t>CN</t>
        </is>
      </c>
      <c r="AJ75" s="19" t="inlineStr">
        <is>
          <t>P</t>
        </is>
      </c>
      <c r="AK75" s="21">
        <f>COUNTIF(F75:AJ75,"X") + COUNTIF(F75:AJ75,"x") + COUNTIF(F75:AJ75,"1/2")*0.5 + COUNTIF(F75:AJ75,"0.5")*0.5 + COUNTIF(F75:AJ75,"P")</f>
        <v/>
      </c>
      <c r="AL75" s="17" t="inlineStr">
        <is>
          <t>-</t>
        </is>
      </c>
      <c r="AM75" s="17" t="inlineStr">
        <is>
          <t>-</t>
        </is>
      </c>
      <c r="AN75" s="17" t="inlineStr">
        <is>
          <t>-</t>
        </is>
      </c>
      <c r="AO75" s="17" t="n">
        <v>0</v>
      </c>
      <c r="AP75" s="17" t="n">
        <v>25</v>
      </c>
      <c r="AQ75" s="21" t="n">
        <v>0</v>
      </c>
      <c r="AR75" s="17">
        <f>COUNTIF(F75:AJ75,"P") + COUNTIF(F75:AJ75,"p")</f>
        <v/>
      </c>
      <c r="AS75" s="18" t="inlineStr"/>
    </row>
    <row r="76">
      <c r="A76" s="17" t="n">
        <v>67</v>
      </c>
      <c r="B76" s="17" t="inlineStr">
        <is>
          <t>10003684.FCIC</t>
        </is>
      </c>
      <c r="C76" s="18" t="inlineStr">
        <is>
          <t>Đỗ Đăng Đức</t>
        </is>
      </c>
      <c r="D76" s="17" t="inlineStr">
        <is>
          <t>CT</t>
        </is>
      </c>
      <c r="E76" s="18" t="inlineStr">
        <is>
          <t>Kỹ sư chất lượng</t>
        </is>
      </c>
      <c r="F76" s="19" t="inlineStr">
        <is>
          <t>X</t>
        </is>
      </c>
      <c r="G76" s="20" t="inlineStr">
        <is>
          <t>X</t>
        </is>
      </c>
      <c r="H76" s="19" t="inlineStr">
        <is>
          <t>X</t>
        </is>
      </c>
      <c r="I76" s="19" t="inlineStr">
        <is>
          <t>X</t>
        </is>
      </c>
      <c r="J76" s="19" t="inlineStr">
        <is>
          <t>X</t>
        </is>
      </c>
      <c r="K76" s="19" t="inlineStr">
        <is>
          <t>X</t>
        </is>
      </c>
      <c r="L76" s="19" t="inlineStr">
        <is>
          <t>X</t>
        </is>
      </c>
      <c r="M76" s="19" t="inlineStr">
        <is>
          <t>X</t>
        </is>
      </c>
      <c r="N76" s="20" t="inlineStr">
        <is>
          <t>X</t>
        </is>
      </c>
      <c r="O76" s="19" t="inlineStr">
        <is>
          <t>X</t>
        </is>
      </c>
      <c r="P76" s="19" t="inlineStr">
        <is>
          <t>X</t>
        </is>
      </c>
      <c r="Q76" s="19" t="inlineStr">
        <is>
          <t>X</t>
        </is>
      </c>
      <c r="R76" s="19" t="inlineStr">
        <is>
          <t>X</t>
        </is>
      </c>
      <c r="S76" s="19" t="inlineStr">
        <is>
          <t>X</t>
        </is>
      </c>
      <c r="T76" s="19" t="inlineStr">
        <is>
          <t>X</t>
        </is>
      </c>
      <c r="U76" s="20" t="inlineStr">
        <is>
          <t>CN</t>
        </is>
      </c>
      <c r="V76" s="19" t="inlineStr">
        <is>
          <t>X</t>
        </is>
      </c>
      <c r="W76" s="19" t="inlineStr">
        <is>
          <t>X</t>
        </is>
      </c>
      <c r="X76" s="19" t="inlineStr">
        <is>
          <t>X</t>
        </is>
      </c>
      <c r="Y76" s="19" t="inlineStr">
        <is>
          <t>X</t>
        </is>
      </c>
      <c r="Z76" s="19" t="inlineStr">
        <is>
          <t>X</t>
        </is>
      </c>
      <c r="AA76" s="19" t="inlineStr">
        <is>
          <t>X</t>
        </is>
      </c>
      <c r="AB76" s="20" t="inlineStr">
        <is>
          <t>CN</t>
        </is>
      </c>
      <c r="AC76" s="19" t="inlineStr">
        <is>
          <t>X</t>
        </is>
      </c>
      <c r="AD76" s="19" t="inlineStr">
        <is>
          <t>X</t>
        </is>
      </c>
      <c r="AE76" s="19" t="inlineStr">
        <is>
          <t>X</t>
        </is>
      </c>
      <c r="AF76" s="19" t="inlineStr">
        <is>
          <t>X</t>
        </is>
      </c>
      <c r="AG76" s="19" t="inlineStr">
        <is>
          <t>X</t>
        </is>
      </c>
      <c r="AH76" s="19" t="inlineStr">
        <is>
          <t>X</t>
        </is>
      </c>
      <c r="AI76" s="20" t="inlineStr">
        <is>
          <t>CN</t>
        </is>
      </c>
      <c r="AJ76" s="19" t="inlineStr">
        <is>
          <t>X</t>
        </is>
      </c>
      <c r="AK76" s="21">
        <f>COUNTIF(F76:AJ76,"X") + COUNTIF(F76:AJ76,"x") + COUNTIF(F76:AJ76,"1/2")*0.5 + COUNTIF(F76:AJ76,"0.5")*0.5 + COUNTIF(F76:AJ76,"P")</f>
        <v/>
      </c>
      <c r="AL76" s="17" t="inlineStr">
        <is>
          <t>-</t>
        </is>
      </c>
      <c r="AM76" s="17" t="inlineStr">
        <is>
          <t>-</t>
        </is>
      </c>
      <c r="AN76" s="17" t="inlineStr">
        <is>
          <t>-</t>
        </is>
      </c>
      <c r="AO76" s="17" t="n">
        <v>2</v>
      </c>
      <c r="AP76" s="17" t="n">
        <v>15</v>
      </c>
      <c r="AQ76" s="21" t="n">
        <v>0</v>
      </c>
      <c r="AR76" s="17">
        <f>COUNTIF(F76:AJ76,"P") + COUNTIF(F76:AJ76,"p")</f>
        <v/>
      </c>
      <c r="AS76" s="18" t="inlineStr"/>
    </row>
    <row r="77">
      <c r="A77" s="17" t="n">
        <v>68</v>
      </c>
      <c r="B77" s="17" t="inlineStr">
        <is>
          <t>10004035</t>
        </is>
      </c>
      <c r="C77" s="18" t="inlineStr">
        <is>
          <t>Phan Thế Vinh</t>
        </is>
      </c>
      <c r="D77" s="17" t="inlineStr">
        <is>
          <t>CT</t>
        </is>
      </c>
      <c r="E77" s="18" t="inlineStr">
        <is>
          <t>Chỉ huy trưởng</t>
        </is>
      </c>
      <c r="F77" s="19" t="inlineStr">
        <is>
          <t>X</t>
        </is>
      </c>
      <c r="G77" s="20" t="inlineStr">
        <is>
          <t>CN</t>
        </is>
      </c>
      <c r="H77" s="19" t="inlineStr">
        <is>
          <t>X</t>
        </is>
      </c>
      <c r="I77" s="19" t="inlineStr">
        <is>
          <t>X</t>
        </is>
      </c>
      <c r="J77" s="19" t="inlineStr">
        <is>
          <t>X</t>
        </is>
      </c>
      <c r="K77" s="19" t="inlineStr">
        <is>
          <t>X</t>
        </is>
      </c>
      <c r="L77" s="19" t="inlineStr">
        <is>
          <t>X</t>
        </is>
      </c>
      <c r="M77" s="19" t="inlineStr">
        <is>
          <t>X</t>
        </is>
      </c>
      <c r="N77" s="20" t="inlineStr">
        <is>
          <t>CN</t>
        </is>
      </c>
      <c r="O77" s="19" t="inlineStr">
        <is>
          <t>X</t>
        </is>
      </c>
      <c r="P77" s="19" t="inlineStr">
        <is>
          <t>X</t>
        </is>
      </c>
      <c r="Q77" s="19" t="inlineStr">
        <is>
          <t>X</t>
        </is>
      </c>
      <c r="R77" s="19" t="inlineStr">
        <is>
          <t>X</t>
        </is>
      </c>
      <c r="S77" s="19" t="inlineStr">
        <is>
          <t>X</t>
        </is>
      </c>
      <c r="T77" s="19" t="inlineStr">
        <is>
          <t>X</t>
        </is>
      </c>
      <c r="U77" s="20" t="inlineStr">
        <is>
          <t>CN</t>
        </is>
      </c>
      <c r="V77" s="19" t="inlineStr">
        <is>
          <t>X</t>
        </is>
      </c>
      <c r="W77" s="19" t="inlineStr">
        <is>
          <t>X</t>
        </is>
      </c>
      <c r="X77" s="19" t="inlineStr">
        <is>
          <t>X</t>
        </is>
      </c>
      <c r="Y77" s="19" t="inlineStr">
        <is>
          <t>X</t>
        </is>
      </c>
      <c r="Z77" s="19" t="inlineStr">
        <is>
          <t>X</t>
        </is>
      </c>
      <c r="AA77" s="19" t="inlineStr">
        <is>
          <t>X</t>
        </is>
      </c>
      <c r="AB77" s="20" t="inlineStr">
        <is>
          <t>CN</t>
        </is>
      </c>
      <c r="AC77" s="19" t="inlineStr">
        <is>
          <t>X</t>
        </is>
      </c>
      <c r="AD77" s="19" t="inlineStr">
        <is>
          <t>X</t>
        </is>
      </c>
      <c r="AE77" s="19" t="inlineStr">
        <is>
          <t>X</t>
        </is>
      </c>
      <c r="AF77" s="19" t="inlineStr">
        <is>
          <t>X</t>
        </is>
      </c>
      <c r="AG77" s="19" t="inlineStr">
        <is>
          <t>X</t>
        </is>
      </c>
      <c r="AH77" s="19" t="inlineStr">
        <is>
          <t>X</t>
        </is>
      </c>
      <c r="AI77" s="20" t="inlineStr">
        <is>
          <t>CN</t>
        </is>
      </c>
      <c r="AJ77" s="19" t="inlineStr">
        <is>
          <t>X</t>
        </is>
      </c>
      <c r="AK77" s="21">
        <f>COUNTIF(F77:AJ77,"X") + COUNTIF(F77:AJ77,"x") + COUNTIF(F77:AJ77,"1/2")*0.5 + COUNTIF(F77:AJ77,"0.5")*0.5 + COUNTIF(F77:AJ77,"P")</f>
        <v/>
      </c>
      <c r="AL77" s="17" t="inlineStr">
        <is>
          <t>-</t>
        </is>
      </c>
      <c r="AM77" s="17" t="inlineStr">
        <is>
          <t>-</t>
        </is>
      </c>
      <c r="AN77" s="17" t="inlineStr">
        <is>
          <t>-</t>
        </is>
      </c>
      <c r="AO77" s="17" t="n">
        <v>0</v>
      </c>
      <c r="AP77" s="17" t="n">
        <v>26</v>
      </c>
      <c r="AQ77" s="21" t="n">
        <v>0</v>
      </c>
      <c r="AR77" s="17">
        <f>COUNTIF(F77:AJ77,"P") + COUNTIF(F77:AJ77,"p")</f>
        <v/>
      </c>
      <c r="AS77" s="18" t="inlineStr"/>
    </row>
    <row r="78">
      <c r="A78" s="17" t="n">
        <v>69</v>
      </c>
      <c r="B78" s="17" t="inlineStr">
        <is>
          <t>10004052</t>
        </is>
      </c>
      <c r="C78" s="18" t="inlineStr">
        <is>
          <t>Nguyễn Phú Hoài</t>
        </is>
      </c>
      <c r="D78" s="17" t="inlineStr">
        <is>
          <t>CT</t>
        </is>
      </c>
      <c r="E78" s="18" t="inlineStr">
        <is>
          <t>HSE</t>
        </is>
      </c>
      <c r="F78" s="19" t="inlineStr">
        <is>
          <t>X</t>
        </is>
      </c>
      <c r="G78" s="20" t="inlineStr">
        <is>
          <t>CN</t>
        </is>
      </c>
      <c r="H78" s="19" t="inlineStr">
        <is>
          <t>X</t>
        </is>
      </c>
      <c r="I78" s="19" t="inlineStr">
        <is>
          <t>X</t>
        </is>
      </c>
      <c r="J78" s="19" t="inlineStr">
        <is>
          <t>X</t>
        </is>
      </c>
      <c r="K78" s="19" t="inlineStr">
        <is>
          <t>X</t>
        </is>
      </c>
      <c r="L78" s="19" t="inlineStr">
        <is>
          <t>X</t>
        </is>
      </c>
      <c r="M78" s="19" t="inlineStr">
        <is>
          <t>X</t>
        </is>
      </c>
      <c r="N78" s="20" t="inlineStr">
        <is>
          <t>CN</t>
        </is>
      </c>
      <c r="O78" s="19" t="inlineStr">
        <is>
          <t>X</t>
        </is>
      </c>
      <c r="P78" s="19" t="inlineStr">
        <is>
          <t>X</t>
        </is>
      </c>
      <c r="Q78" s="19" t="inlineStr">
        <is>
          <t>X</t>
        </is>
      </c>
      <c r="R78" s="19" t="inlineStr">
        <is>
          <t>X</t>
        </is>
      </c>
      <c r="S78" s="19" t="inlineStr">
        <is>
          <t>X</t>
        </is>
      </c>
      <c r="T78" s="19" t="inlineStr">
        <is>
          <t>X</t>
        </is>
      </c>
      <c r="U78" s="20" t="inlineStr">
        <is>
          <t>CN</t>
        </is>
      </c>
      <c r="V78" s="19" t="inlineStr">
        <is>
          <t>X</t>
        </is>
      </c>
      <c r="W78" s="19" t="inlineStr">
        <is>
          <t>X</t>
        </is>
      </c>
      <c r="X78" s="19" t="inlineStr">
        <is>
          <t>X</t>
        </is>
      </c>
      <c r="Y78" s="19" t="inlineStr">
        <is>
          <t>X</t>
        </is>
      </c>
      <c r="Z78" s="19" t="inlineStr">
        <is>
          <t>X</t>
        </is>
      </c>
      <c r="AA78" s="19" t="inlineStr">
        <is>
          <t>X</t>
        </is>
      </c>
      <c r="AB78" s="20" t="inlineStr">
        <is>
          <t>CN</t>
        </is>
      </c>
      <c r="AC78" s="19" t="inlineStr">
        <is>
          <t>X</t>
        </is>
      </c>
      <c r="AD78" s="19" t="inlineStr">
        <is>
          <t>X</t>
        </is>
      </c>
      <c r="AE78" s="19" t="inlineStr">
        <is>
          <t>X</t>
        </is>
      </c>
      <c r="AF78" s="19" t="inlineStr">
        <is>
          <t>X</t>
        </is>
      </c>
      <c r="AG78" s="19" t="inlineStr">
        <is>
          <t>X</t>
        </is>
      </c>
      <c r="AH78" s="19" t="inlineStr">
        <is>
          <t>X</t>
        </is>
      </c>
      <c r="AI78" s="20" t="inlineStr">
        <is>
          <t>CN</t>
        </is>
      </c>
      <c r="AJ78" s="19" t="inlineStr">
        <is>
          <t>X</t>
        </is>
      </c>
      <c r="AK78" s="21">
        <f>COUNTIF(F78:AJ78,"X") + COUNTIF(F78:AJ78,"x") + COUNTIF(F78:AJ78,"1/2")*0.5 + COUNTIF(F78:AJ78,"0.5")*0.5 + COUNTIF(F78:AJ78,"P")</f>
        <v/>
      </c>
      <c r="AL78" s="17" t="inlineStr">
        <is>
          <t>-</t>
        </is>
      </c>
      <c r="AM78" s="17" t="inlineStr">
        <is>
          <t>-</t>
        </is>
      </c>
      <c r="AN78" s="17" t="inlineStr">
        <is>
          <t>-</t>
        </is>
      </c>
      <c r="AO78" s="17" t="n">
        <v>0</v>
      </c>
      <c r="AP78" s="17" t="n">
        <v>26</v>
      </c>
      <c r="AQ78" s="21" t="n">
        <v>0</v>
      </c>
      <c r="AR78" s="17">
        <f>COUNTIF(F78:AJ78,"P") + COUNTIF(F78:AJ78,"p")</f>
        <v/>
      </c>
      <c r="AS78" s="18" t="inlineStr"/>
    </row>
    <row r="79">
      <c r="A79" s="17" t="n">
        <v>70</v>
      </c>
      <c r="B79" s="17" t="inlineStr">
        <is>
          <t>10004064</t>
        </is>
      </c>
      <c r="C79" s="18" t="inlineStr">
        <is>
          <t>Hoàng Duy Hưởng</t>
        </is>
      </c>
      <c r="D79" s="17" t="inlineStr">
        <is>
          <t>CT</t>
        </is>
      </c>
      <c r="E79" s="18" t="inlineStr">
        <is>
          <t>Chỉ huy phó</t>
        </is>
      </c>
      <c r="F79" s="19" t="inlineStr">
        <is>
          <t>X</t>
        </is>
      </c>
      <c r="G79" s="20" t="inlineStr">
        <is>
          <t>X</t>
        </is>
      </c>
      <c r="H79" s="19" t="inlineStr">
        <is>
          <t>X</t>
        </is>
      </c>
      <c r="I79" s="19" t="inlineStr">
        <is>
          <t>X</t>
        </is>
      </c>
      <c r="J79" s="19" t="inlineStr">
        <is>
          <t>X</t>
        </is>
      </c>
      <c r="K79" s="19" t="inlineStr">
        <is>
          <t>X</t>
        </is>
      </c>
      <c r="L79" s="19" t="inlineStr">
        <is>
          <t>X</t>
        </is>
      </c>
      <c r="M79" s="19" t="inlineStr">
        <is>
          <t>X</t>
        </is>
      </c>
      <c r="N79" s="20" t="inlineStr">
        <is>
          <t>X</t>
        </is>
      </c>
      <c r="O79" s="19" t="inlineStr">
        <is>
          <t>X</t>
        </is>
      </c>
      <c r="P79" s="19" t="inlineStr">
        <is>
          <t>X</t>
        </is>
      </c>
      <c r="Q79" s="19" t="inlineStr">
        <is>
          <t>X</t>
        </is>
      </c>
      <c r="R79" s="19" t="inlineStr">
        <is>
          <t>X</t>
        </is>
      </c>
      <c r="S79" s="19" t="inlineStr">
        <is>
          <t>X</t>
        </is>
      </c>
      <c r="T79" s="19" t="inlineStr">
        <is>
          <t>X</t>
        </is>
      </c>
      <c r="U79" s="20" t="inlineStr">
        <is>
          <t>X</t>
        </is>
      </c>
      <c r="V79" s="19" t="inlineStr">
        <is>
          <t>X</t>
        </is>
      </c>
      <c r="W79" s="19" t="inlineStr">
        <is>
          <t>X</t>
        </is>
      </c>
      <c r="X79" s="19" t="inlineStr">
        <is>
          <t>X</t>
        </is>
      </c>
      <c r="Y79" s="19" t="inlineStr">
        <is>
          <t>X</t>
        </is>
      </c>
      <c r="Z79" s="19" t="inlineStr">
        <is>
          <t>X</t>
        </is>
      </c>
      <c r="AA79" s="19" t="inlineStr">
        <is>
          <t>X</t>
        </is>
      </c>
      <c r="AB79" s="20" t="inlineStr">
        <is>
          <t>X</t>
        </is>
      </c>
      <c r="AC79" s="19" t="inlineStr">
        <is>
          <t>X</t>
        </is>
      </c>
      <c r="AD79" s="19" t="inlineStr">
        <is>
          <t>X</t>
        </is>
      </c>
      <c r="AE79" s="19" t="inlineStr">
        <is>
          <t>X</t>
        </is>
      </c>
      <c r="AF79" s="19" t="inlineStr">
        <is>
          <t>X</t>
        </is>
      </c>
      <c r="AG79" s="19" t="inlineStr">
        <is>
          <t>P</t>
        </is>
      </c>
      <c r="AH79" s="19" t="inlineStr">
        <is>
          <t>P</t>
        </is>
      </c>
      <c r="AI79" s="20" t="inlineStr">
        <is>
          <t>X</t>
        </is>
      </c>
      <c r="AJ79" s="19" t="inlineStr">
        <is>
          <t>P</t>
        </is>
      </c>
      <c r="AK79" s="21">
        <f>COUNTIF(F79:AJ79,"X") + COUNTIF(F79:AJ79,"x") + COUNTIF(F79:AJ79,"1/2")*0.5 + COUNTIF(F79:AJ79,"0.5")*0.5 + COUNTIF(F79:AJ79,"P")</f>
        <v/>
      </c>
      <c r="AL79" s="17" t="inlineStr">
        <is>
          <t>-</t>
        </is>
      </c>
      <c r="AM79" s="17" t="inlineStr">
        <is>
          <t>-</t>
        </is>
      </c>
      <c r="AN79" s="17" t="inlineStr">
        <is>
          <t>-</t>
        </is>
      </c>
      <c r="AO79" s="17" t="n">
        <v>5</v>
      </c>
      <c r="AP79" s="17" t="n">
        <v>28</v>
      </c>
      <c r="AQ79" s="21" t="n">
        <v>0</v>
      </c>
      <c r="AR79" s="17">
        <f>COUNTIF(F79:AJ79,"P") + COUNTIF(F79:AJ79,"p")</f>
        <v/>
      </c>
      <c r="AS79" s="18" t="inlineStr"/>
    </row>
    <row r="80">
      <c r="A80" s="17" t="n">
        <v>71</v>
      </c>
      <c r="B80" s="17" t="inlineStr">
        <is>
          <t>10004065</t>
        </is>
      </c>
      <c r="C80" s="18" t="inlineStr">
        <is>
          <t>Nguyễn Văn Hoàng</t>
        </is>
      </c>
      <c r="D80" s="17" t="inlineStr">
        <is>
          <t>CT</t>
        </is>
      </c>
      <c r="E80" s="18" t="inlineStr">
        <is>
          <t>Trắc đạc</t>
        </is>
      </c>
      <c r="F80" s="19" t="inlineStr">
        <is>
          <t>X</t>
        </is>
      </c>
      <c r="G80" s="20" t="inlineStr">
        <is>
          <t>X</t>
        </is>
      </c>
      <c r="H80" s="19" t="inlineStr">
        <is>
          <t>X</t>
        </is>
      </c>
      <c r="I80" s="19" t="inlineStr">
        <is>
          <t>X</t>
        </is>
      </c>
      <c r="J80" s="19" t="inlineStr">
        <is>
          <t>X</t>
        </is>
      </c>
      <c r="K80" s="19" t="inlineStr">
        <is>
          <t>X</t>
        </is>
      </c>
      <c r="L80" s="19" t="inlineStr">
        <is>
          <t>X</t>
        </is>
      </c>
      <c r="M80" s="19" t="inlineStr">
        <is>
          <t>X</t>
        </is>
      </c>
      <c r="N80" s="20" t="inlineStr">
        <is>
          <t>X</t>
        </is>
      </c>
      <c r="O80" s="19" t="inlineStr">
        <is>
          <t>X</t>
        </is>
      </c>
      <c r="P80" s="19" t="inlineStr">
        <is>
          <t>X</t>
        </is>
      </c>
      <c r="Q80" s="19" t="inlineStr">
        <is>
          <t>X</t>
        </is>
      </c>
      <c r="R80" s="19" t="inlineStr">
        <is>
          <t>X</t>
        </is>
      </c>
      <c r="S80" s="19" t="inlineStr">
        <is>
          <t>X</t>
        </is>
      </c>
      <c r="T80" s="19" t="inlineStr">
        <is>
          <t>X</t>
        </is>
      </c>
      <c r="U80" s="20" t="inlineStr">
        <is>
          <t>X</t>
        </is>
      </c>
      <c r="V80" s="19" t="inlineStr">
        <is>
          <t>X</t>
        </is>
      </c>
      <c r="W80" s="19" t="inlineStr">
        <is>
          <t>X</t>
        </is>
      </c>
      <c r="X80" s="19" t="inlineStr">
        <is>
          <t>X</t>
        </is>
      </c>
      <c r="Y80" s="19" t="inlineStr">
        <is>
          <t>X</t>
        </is>
      </c>
      <c r="Z80" s="19" t="inlineStr">
        <is>
          <t>X</t>
        </is>
      </c>
      <c r="AA80" s="19" t="inlineStr">
        <is>
          <t>X</t>
        </is>
      </c>
      <c r="AB80" s="20" t="inlineStr">
        <is>
          <t>CN</t>
        </is>
      </c>
      <c r="AC80" s="19" t="inlineStr">
        <is>
          <t>X</t>
        </is>
      </c>
      <c r="AD80" s="19" t="inlineStr">
        <is>
          <t>X</t>
        </is>
      </c>
      <c r="AE80" s="19" t="inlineStr">
        <is>
          <t>X</t>
        </is>
      </c>
      <c r="AF80" s="19" t="inlineStr">
        <is>
          <t>X</t>
        </is>
      </c>
      <c r="AG80" s="19" t="inlineStr">
        <is>
          <t>X</t>
        </is>
      </c>
      <c r="AH80" s="19" t="inlineStr">
        <is>
          <t>X</t>
        </is>
      </c>
      <c r="AI80" s="20" t="inlineStr">
        <is>
          <t>CN</t>
        </is>
      </c>
      <c r="AJ80" s="19" t="inlineStr">
        <is>
          <t>V</t>
        </is>
      </c>
      <c r="AK80" s="21">
        <f>COUNTIF(F80:AJ80,"X") + COUNTIF(F80:AJ80,"x") + COUNTIF(F80:AJ80,"1/2")*0.5 + COUNTIF(F80:AJ80,"0.5")*0.5 + COUNTIF(F80:AJ80,"P")</f>
        <v/>
      </c>
      <c r="AL80" s="17" t="inlineStr">
        <is>
          <t>-</t>
        </is>
      </c>
      <c r="AM80" s="17" t="inlineStr">
        <is>
          <t>-</t>
        </is>
      </c>
      <c r="AN80" s="17" t="inlineStr">
        <is>
          <t>-</t>
        </is>
      </c>
      <c r="AO80" s="17" t="n">
        <v>3</v>
      </c>
      <c r="AP80" s="17" t="n">
        <v>28</v>
      </c>
      <c r="AQ80" s="21" t="n">
        <v>0</v>
      </c>
      <c r="AR80" s="17">
        <f>COUNTIF(F80:AJ80,"P") + COUNTIF(F80:AJ80,"p")</f>
        <v/>
      </c>
      <c r="AS80" s="18" t="inlineStr"/>
    </row>
    <row r="81">
      <c r="A81" s="17" t="n">
        <v>72</v>
      </c>
      <c r="B81" s="17" t="inlineStr">
        <is>
          <t>10004071</t>
        </is>
      </c>
      <c r="C81" s="18" t="inlineStr">
        <is>
          <t>Nguyễn Bá Anh Minh</t>
        </is>
      </c>
      <c r="D81" s="17" t="inlineStr">
        <is>
          <t>CT</t>
        </is>
      </c>
      <c r="E81" s="18" t="inlineStr">
        <is>
          <t>Chuyên viên QLCL</t>
        </is>
      </c>
      <c r="F81" s="19" t="inlineStr">
        <is>
          <t>X</t>
        </is>
      </c>
      <c r="G81" s="20" t="inlineStr">
        <is>
          <t>X</t>
        </is>
      </c>
      <c r="H81" s="19" t="inlineStr">
        <is>
          <t>X</t>
        </is>
      </c>
      <c r="I81" s="19" t="inlineStr">
        <is>
          <t>X</t>
        </is>
      </c>
      <c r="J81" s="19" t="inlineStr">
        <is>
          <t>X</t>
        </is>
      </c>
      <c r="K81" s="19" t="inlineStr">
        <is>
          <t>X</t>
        </is>
      </c>
      <c r="L81" s="19" t="inlineStr">
        <is>
          <t>X</t>
        </is>
      </c>
      <c r="M81" s="19" t="inlineStr">
        <is>
          <t>X</t>
        </is>
      </c>
      <c r="N81" s="20" t="inlineStr">
        <is>
          <t>X</t>
        </is>
      </c>
      <c r="O81" s="19" t="inlineStr">
        <is>
          <t>X</t>
        </is>
      </c>
      <c r="P81" s="19" t="inlineStr">
        <is>
          <t>X</t>
        </is>
      </c>
      <c r="Q81" s="19" t="inlineStr">
        <is>
          <t>X</t>
        </is>
      </c>
      <c r="R81" s="19" t="inlineStr">
        <is>
          <t>X</t>
        </is>
      </c>
      <c r="S81" s="19" t="inlineStr">
        <is>
          <t>X</t>
        </is>
      </c>
      <c r="T81" s="19" t="inlineStr">
        <is>
          <t>X</t>
        </is>
      </c>
      <c r="U81" s="20" t="inlineStr">
        <is>
          <t>CN</t>
        </is>
      </c>
      <c r="V81" s="19" t="inlineStr">
        <is>
          <t>X</t>
        </is>
      </c>
      <c r="W81" s="19" t="inlineStr">
        <is>
          <t>X</t>
        </is>
      </c>
      <c r="X81" s="19" t="inlineStr">
        <is>
          <t>X</t>
        </is>
      </c>
      <c r="Y81" s="19" t="inlineStr">
        <is>
          <t>X</t>
        </is>
      </c>
      <c r="Z81" s="19" t="inlineStr">
        <is>
          <t>X</t>
        </is>
      </c>
      <c r="AA81" s="19" t="inlineStr">
        <is>
          <t>X</t>
        </is>
      </c>
      <c r="AB81" s="20" t="inlineStr">
        <is>
          <t>CN</t>
        </is>
      </c>
      <c r="AC81" s="19" t="inlineStr">
        <is>
          <t>X</t>
        </is>
      </c>
      <c r="AD81" s="19" t="inlineStr">
        <is>
          <t>X</t>
        </is>
      </c>
      <c r="AE81" s="19" t="inlineStr">
        <is>
          <t>X</t>
        </is>
      </c>
      <c r="AF81" s="19" t="inlineStr">
        <is>
          <t>X</t>
        </is>
      </c>
      <c r="AG81" s="19" t="inlineStr">
        <is>
          <t>X</t>
        </is>
      </c>
      <c r="AH81" s="19" t="inlineStr">
        <is>
          <t>X</t>
        </is>
      </c>
      <c r="AI81" s="20" t="inlineStr">
        <is>
          <t>CN</t>
        </is>
      </c>
      <c r="AJ81" s="19" t="inlineStr">
        <is>
          <t>X</t>
        </is>
      </c>
      <c r="AK81" s="21">
        <f>COUNTIF(F81:AJ81,"X") + COUNTIF(F81:AJ81,"x") + COUNTIF(F81:AJ81,"1/2")*0.5 + COUNTIF(F81:AJ81,"0.5")*0.5 + COUNTIF(F81:AJ81,"P")</f>
        <v/>
      </c>
      <c r="AL81" s="17" t="inlineStr">
        <is>
          <t>-</t>
        </is>
      </c>
      <c r="AM81" s="17" t="inlineStr">
        <is>
          <t>-</t>
        </is>
      </c>
      <c r="AN81" s="17" t="inlineStr">
        <is>
          <t>-</t>
        </is>
      </c>
      <c r="AO81" s="17" t="n">
        <v>2</v>
      </c>
      <c r="AP81" s="17" t="n">
        <v>28</v>
      </c>
      <c r="AQ81" s="21" t="n">
        <v>0</v>
      </c>
      <c r="AR81" s="17">
        <f>COUNTIF(F81:AJ81,"P") + COUNTIF(F81:AJ81,"p")</f>
        <v/>
      </c>
      <c r="AS81" s="18" t="inlineStr"/>
    </row>
    <row r="82">
      <c r="A82" s="17" t="n">
        <v>73</v>
      </c>
      <c r="B82" s="17" t="inlineStr">
        <is>
          <t>10004950</t>
        </is>
      </c>
      <c r="C82" s="18" t="inlineStr">
        <is>
          <t>Nguyễn Mạnh Lư</t>
        </is>
      </c>
      <c r="D82" s="17" t="inlineStr">
        <is>
          <t>CT</t>
        </is>
      </c>
      <c r="E82" s="18" t="inlineStr">
        <is>
          <t>Kỹ sư chất lượng</t>
        </is>
      </c>
      <c r="F82" s="19" t="inlineStr">
        <is>
          <t>X</t>
        </is>
      </c>
      <c r="G82" s="20" t="inlineStr">
        <is>
          <t>X</t>
        </is>
      </c>
      <c r="H82" s="19" t="inlineStr">
        <is>
          <t>X</t>
        </is>
      </c>
      <c r="I82" s="19" t="inlineStr">
        <is>
          <t>X</t>
        </is>
      </c>
      <c r="J82" s="19" t="inlineStr">
        <is>
          <t>X</t>
        </is>
      </c>
      <c r="K82" s="19" t="inlineStr">
        <is>
          <t>X</t>
        </is>
      </c>
      <c r="L82" s="19" t="inlineStr">
        <is>
          <t>X</t>
        </is>
      </c>
      <c r="M82" s="19" t="inlineStr">
        <is>
          <t>X</t>
        </is>
      </c>
      <c r="N82" s="20" t="inlineStr">
        <is>
          <t>X</t>
        </is>
      </c>
      <c r="O82" s="19" t="inlineStr">
        <is>
          <t>X</t>
        </is>
      </c>
      <c r="P82" s="19" t="inlineStr">
        <is>
          <t>X</t>
        </is>
      </c>
      <c r="Q82" s="19" t="inlineStr">
        <is>
          <t>X</t>
        </is>
      </c>
      <c r="R82" s="19" t="inlineStr">
        <is>
          <t>X</t>
        </is>
      </c>
      <c r="S82" s="19" t="inlineStr">
        <is>
          <t>X</t>
        </is>
      </c>
      <c r="T82" s="19" t="inlineStr">
        <is>
          <t>X</t>
        </is>
      </c>
      <c r="U82" s="20" t="inlineStr">
        <is>
          <t>CN</t>
        </is>
      </c>
      <c r="V82" s="19" t="inlineStr">
        <is>
          <t>X</t>
        </is>
      </c>
      <c r="W82" s="19" t="inlineStr">
        <is>
          <t>X</t>
        </is>
      </c>
      <c r="X82" s="19" t="inlineStr">
        <is>
          <t>X</t>
        </is>
      </c>
      <c r="Y82" s="19" t="inlineStr">
        <is>
          <t>X</t>
        </is>
      </c>
      <c r="Z82" s="19" t="inlineStr">
        <is>
          <t>X</t>
        </is>
      </c>
      <c r="AA82" s="19" t="inlineStr">
        <is>
          <t>X</t>
        </is>
      </c>
      <c r="AB82" s="20" t="inlineStr">
        <is>
          <t>CN</t>
        </is>
      </c>
      <c r="AC82" s="19" t="inlineStr">
        <is>
          <t>X</t>
        </is>
      </c>
      <c r="AD82" s="19" t="inlineStr">
        <is>
          <t>X</t>
        </is>
      </c>
      <c r="AE82" s="19" t="inlineStr">
        <is>
          <t>X</t>
        </is>
      </c>
      <c r="AF82" s="19" t="inlineStr">
        <is>
          <t>X</t>
        </is>
      </c>
      <c r="AG82" s="19" t="inlineStr">
        <is>
          <t>X</t>
        </is>
      </c>
      <c r="AH82" s="19" t="inlineStr">
        <is>
          <t>X</t>
        </is>
      </c>
      <c r="AI82" s="20" t="inlineStr">
        <is>
          <t>CN</t>
        </is>
      </c>
      <c r="AJ82" s="19" t="inlineStr">
        <is>
          <t>X</t>
        </is>
      </c>
      <c r="AK82" s="21">
        <f>COUNTIF(F82:AJ82,"X") + COUNTIF(F82:AJ82,"x") + COUNTIF(F82:AJ82,"1/2")*0.5 + COUNTIF(F82:AJ82,"0.5")*0.5 + COUNTIF(F82:AJ82,"P")</f>
        <v/>
      </c>
      <c r="AL82" s="17" t="inlineStr">
        <is>
          <t>-</t>
        </is>
      </c>
      <c r="AM82" s="17" t="inlineStr">
        <is>
          <t>-</t>
        </is>
      </c>
      <c r="AN82" s="17" t="inlineStr">
        <is>
          <t>-</t>
        </is>
      </c>
      <c r="AO82" s="17" t="n">
        <v>2</v>
      </c>
      <c r="AP82" s="17" t="n">
        <v>28</v>
      </c>
      <c r="AQ82" s="21" t="n">
        <v>0</v>
      </c>
      <c r="AR82" s="17">
        <f>COUNTIF(F82:AJ82,"P") + COUNTIF(F82:AJ82,"p")</f>
        <v/>
      </c>
      <c r="AS82" s="18" t="inlineStr"/>
    </row>
    <row r="83">
      <c r="A83" s="17" t="n">
        <v>74</v>
      </c>
      <c r="B83" s="17" t="inlineStr">
        <is>
          <t>10005129</t>
        </is>
      </c>
      <c r="C83" s="18" t="inlineStr">
        <is>
          <t>Dương Văn Hào</t>
        </is>
      </c>
      <c r="D83" s="17" t="inlineStr">
        <is>
          <t>CT</t>
        </is>
      </c>
      <c r="E83" s="18" t="inlineStr">
        <is>
          <t>Kỹ sư chất lượng</t>
        </is>
      </c>
      <c r="F83" s="19" t="inlineStr">
        <is>
          <t>X</t>
        </is>
      </c>
      <c r="G83" s="20" t="inlineStr">
        <is>
          <t>X</t>
        </is>
      </c>
      <c r="H83" s="19" t="inlineStr">
        <is>
          <t>X</t>
        </is>
      </c>
      <c r="I83" s="19" t="inlineStr">
        <is>
          <t>X</t>
        </is>
      </c>
      <c r="J83" s="19" t="inlineStr">
        <is>
          <t>X</t>
        </is>
      </c>
      <c r="K83" s="19" t="inlineStr">
        <is>
          <t>X</t>
        </is>
      </c>
      <c r="L83" s="19" t="inlineStr">
        <is>
          <t>X</t>
        </is>
      </c>
      <c r="M83" s="19" t="inlineStr">
        <is>
          <t>X</t>
        </is>
      </c>
      <c r="N83" s="20" t="inlineStr">
        <is>
          <t>X</t>
        </is>
      </c>
      <c r="O83" s="19" t="inlineStr">
        <is>
          <t>X</t>
        </is>
      </c>
      <c r="P83" s="19" t="inlineStr">
        <is>
          <t>X</t>
        </is>
      </c>
      <c r="Q83" s="19" t="inlineStr">
        <is>
          <t>X</t>
        </is>
      </c>
      <c r="R83" s="19" t="inlineStr">
        <is>
          <t>X</t>
        </is>
      </c>
      <c r="S83" s="19" t="inlineStr">
        <is>
          <t>X</t>
        </is>
      </c>
      <c r="T83" s="19" t="inlineStr">
        <is>
          <t>X</t>
        </is>
      </c>
      <c r="U83" s="20" t="inlineStr">
        <is>
          <t>X</t>
        </is>
      </c>
      <c r="V83" s="19" t="inlineStr">
        <is>
          <t>X</t>
        </is>
      </c>
      <c r="W83" s="19" t="inlineStr">
        <is>
          <t>X</t>
        </is>
      </c>
      <c r="X83" s="19" t="inlineStr">
        <is>
          <t>X</t>
        </is>
      </c>
      <c r="Y83" s="19" t="inlineStr">
        <is>
          <t>X</t>
        </is>
      </c>
      <c r="Z83" s="19" t="inlineStr">
        <is>
          <t>X</t>
        </is>
      </c>
      <c r="AA83" s="19" t="inlineStr">
        <is>
          <t>X</t>
        </is>
      </c>
      <c r="AB83" s="20" t="inlineStr">
        <is>
          <t>X</t>
        </is>
      </c>
      <c r="AC83" s="19" t="inlineStr">
        <is>
          <t>X</t>
        </is>
      </c>
      <c r="AD83" s="19" t="inlineStr">
        <is>
          <t>X</t>
        </is>
      </c>
      <c r="AE83" s="19" t="inlineStr">
        <is>
          <t>X</t>
        </is>
      </c>
      <c r="AF83" s="19" t="inlineStr">
        <is>
          <t>X</t>
        </is>
      </c>
      <c r="AG83" s="19" t="inlineStr">
        <is>
          <t>X</t>
        </is>
      </c>
      <c r="AH83" s="19" t="inlineStr">
        <is>
          <t>X</t>
        </is>
      </c>
      <c r="AI83" s="20" t="inlineStr">
        <is>
          <t>CN</t>
        </is>
      </c>
      <c r="AJ83" s="19" t="inlineStr">
        <is>
          <t>X</t>
        </is>
      </c>
      <c r="AK83" s="21">
        <f>COUNTIF(F83:AJ83,"X") + COUNTIF(F83:AJ83,"x") + COUNTIF(F83:AJ83,"1/2")*0.5 + COUNTIF(F83:AJ83,"0.5")*0.5 + COUNTIF(F83:AJ83,"P")</f>
        <v/>
      </c>
      <c r="AL83" s="17" t="inlineStr">
        <is>
          <t>-</t>
        </is>
      </c>
      <c r="AM83" s="17" t="inlineStr">
        <is>
          <t>-</t>
        </is>
      </c>
      <c r="AN83" s="17" t="inlineStr">
        <is>
          <t>-</t>
        </is>
      </c>
      <c r="AO83" s="17" t="n">
        <v>4</v>
      </c>
      <c r="AP83" s="17" t="n">
        <v>27</v>
      </c>
      <c r="AQ83" s="21" t="n">
        <v>0</v>
      </c>
      <c r="AR83" s="17">
        <f>COUNTIF(F83:AJ83,"P") + COUNTIF(F83:AJ83,"p")</f>
        <v/>
      </c>
      <c r="AS83" s="18" t="inlineStr"/>
    </row>
    <row r="84">
      <c r="A84" s="17" t="n">
        <v>75</v>
      </c>
      <c r="B84" s="17" t="inlineStr">
        <is>
          <t>10005130</t>
        </is>
      </c>
      <c r="C84" s="18" t="inlineStr">
        <is>
          <t>Phan Thanh Nho</t>
        </is>
      </c>
      <c r="D84" s="17" t="inlineStr">
        <is>
          <t>CT</t>
        </is>
      </c>
      <c r="E84" s="18" t="inlineStr">
        <is>
          <t>Kỹ sư hiện trường</t>
        </is>
      </c>
      <c r="F84" s="19" t="inlineStr">
        <is>
          <t>X</t>
        </is>
      </c>
      <c r="G84" s="20" t="inlineStr">
        <is>
          <t>X</t>
        </is>
      </c>
      <c r="H84" s="19" t="inlineStr">
        <is>
          <t>X</t>
        </is>
      </c>
      <c r="I84" s="19" t="inlineStr">
        <is>
          <t>X</t>
        </is>
      </c>
      <c r="J84" s="19" t="inlineStr">
        <is>
          <t>X</t>
        </is>
      </c>
      <c r="K84" s="19" t="inlineStr">
        <is>
          <t>X</t>
        </is>
      </c>
      <c r="L84" s="19" t="inlineStr">
        <is>
          <t>X</t>
        </is>
      </c>
      <c r="M84" s="19" t="inlineStr">
        <is>
          <t>X</t>
        </is>
      </c>
      <c r="N84" s="20" t="inlineStr">
        <is>
          <t>X</t>
        </is>
      </c>
      <c r="O84" s="19" t="inlineStr">
        <is>
          <t>X</t>
        </is>
      </c>
      <c r="P84" s="19" t="inlineStr">
        <is>
          <t>X</t>
        </is>
      </c>
      <c r="Q84" s="19" t="inlineStr">
        <is>
          <t>X</t>
        </is>
      </c>
      <c r="R84" s="19" t="inlineStr">
        <is>
          <t>X</t>
        </is>
      </c>
      <c r="S84" s="19" t="inlineStr">
        <is>
          <t>X</t>
        </is>
      </c>
      <c r="T84" s="19" t="inlineStr">
        <is>
          <t>X</t>
        </is>
      </c>
      <c r="U84" s="20" t="inlineStr">
        <is>
          <t>X</t>
        </is>
      </c>
      <c r="V84" s="19" t="inlineStr">
        <is>
          <t>X</t>
        </is>
      </c>
      <c r="W84" s="19" t="inlineStr">
        <is>
          <t>X</t>
        </is>
      </c>
      <c r="X84" s="19" t="inlineStr">
        <is>
          <t>X</t>
        </is>
      </c>
      <c r="Y84" s="19" t="inlineStr">
        <is>
          <t>X</t>
        </is>
      </c>
      <c r="Z84" s="19" t="inlineStr">
        <is>
          <t>X</t>
        </is>
      </c>
      <c r="AA84" s="19" t="inlineStr">
        <is>
          <t>X</t>
        </is>
      </c>
      <c r="AB84" s="20" t="inlineStr">
        <is>
          <t>CN</t>
        </is>
      </c>
      <c r="AC84" s="19" t="inlineStr">
        <is>
          <t>X</t>
        </is>
      </c>
      <c r="AD84" s="19" t="inlineStr">
        <is>
          <t>X</t>
        </is>
      </c>
      <c r="AE84" s="19" t="inlineStr">
        <is>
          <t>X</t>
        </is>
      </c>
      <c r="AF84" s="19" t="inlineStr">
        <is>
          <t>X</t>
        </is>
      </c>
      <c r="AG84" s="19" t="inlineStr">
        <is>
          <t>X</t>
        </is>
      </c>
      <c r="AH84" s="19" t="inlineStr">
        <is>
          <t>X</t>
        </is>
      </c>
      <c r="AI84" s="20" t="inlineStr">
        <is>
          <t>CN</t>
        </is>
      </c>
      <c r="AJ84" s="19" t="inlineStr">
        <is>
          <t>P</t>
        </is>
      </c>
      <c r="AK84" s="21">
        <f>COUNTIF(F84:AJ84,"X") + COUNTIF(F84:AJ84,"x") + COUNTIF(F84:AJ84,"1/2")*0.5 + COUNTIF(F84:AJ84,"0.5")*0.5 + COUNTIF(F84:AJ84,"P")</f>
        <v/>
      </c>
      <c r="AL84" s="17" t="inlineStr">
        <is>
          <t>-</t>
        </is>
      </c>
      <c r="AM84" s="17" t="inlineStr">
        <is>
          <t>-</t>
        </is>
      </c>
      <c r="AN84" s="17" t="inlineStr">
        <is>
          <t>-</t>
        </is>
      </c>
      <c r="AO84" s="17" t="n">
        <v>3</v>
      </c>
      <c r="AP84" s="17" t="n">
        <v>28</v>
      </c>
      <c r="AQ84" s="21" t="n">
        <v>0</v>
      </c>
      <c r="AR84" s="17">
        <f>COUNTIF(F84:AJ84,"P") + COUNTIF(F84:AJ84,"p")</f>
        <v/>
      </c>
      <c r="AS84" s="18" t="inlineStr"/>
    </row>
    <row r="85">
      <c r="A85" s="17" t="n">
        <v>76</v>
      </c>
      <c r="B85" s="17" t="inlineStr">
        <is>
          <t>10005133</t>
        </is>
      </c>
      <c r="C85" s="18" t="inlineStr">
        <is>
          <t>Lê Công Thăng</t>
        </is>
      </c>
      <c r="D85" s="17" t="inlineStr">
        <is>
          <t>CT</t>
        </is>
      </c>
      <c r="E85" s="18" t="inlineStr">
        <is>
          <t>Chỉ huy phó</t>
        </is>
      </c>
      <c r="F85" s="19" t="inlineStr">
        <is>
          <t>X</t>
        </is>
      </c>
      <c r="G85" s="20" t="inlineStr">
        <is>
          <t>CN</t>
        </is>
      </c>
      <c r="H85" s="19" t="inlineStr">
        <is>
          <t>X</t>
        </is>
      </c>
      <c r="I85" s="19" t="inlineStr">
        <is>
          <t>X</t>
        </is>
      </c>
      <c r="J85" s="19" t="inlineStr">
        <is>
          <t>X</t>
        </is>
      </c>
      <c r="K85" s="19" t="inlineStr">
        <is>
          <t>X</t>
        </is>
      </c>
      <c r="L85" s="19" t="inlineStr">
        <is>
          <t>X</t>
        </is>
      </c>
      <c r="M85" s="19" t="inlineStr">
        <is>
          <t>X</t>
        </is>
      </c>
      <c r="N85" s="20" t="inlineStr">
        <is>
          <t>CN</t>
        </is>
      </c>
      <c r="O85" s="19" t="inlineStr">
        <is>
          <t>X</t>
        </is>
      </c>
      <c r="P85" s="19" t="inlineStr">
        <is>
          <t>X</t>
        </is>
      </c>
      <c r="Q85" s="19" t="inlineStr">
        <is>
          <t>X</t>
        </is>
      </c>
      <c r="R85" s="19" t="inlineStr">
        <is>
          <t>X</t>
        </is>
      </c>
      <c r="S85" s="19" t="inlineStr">
        <is>
          <t>X</t>
        </is>
      </c>
      <c r="T85" s="19" t="inlineStr">
        <is>
          <t>X</t>
        </is>
      </c>
      <c r="U85" s="20" t="inlineStr">
        <is>
          <t>CN</t>
        </is>
      </c>
      <c r="V85" s="19" t="inlineStr">
        <is>
          <t>X</t>
        </is>
      </c>
      <c r="W85" s="19" t="inlineStr">
        <is>
          <t>X</t>
        </is>
      </c>
      <c r="X85" s="19" t="inlineStr">
        <is>
          <t>X</t>
        </is>
      </c>
      <c r="Y85" s="19" t="inlineStr">
        <is>
          <t>X</t>
        </is>
      </c>
      <c r="Z85" s="19" t="inlineStr">
        <is>
          <t>X</t>
        </is>
      </c>
      <c r="AA85" s="19" t="inlineStr">
        <is>
          <t>X</t>
        </is>
      </c>
      <c r="AB85" s="20" t="inlineStr">
        <is>
          <t>CN</t>
        </is>
      </c>
      <c r="AC85" s="19" t="inlineStr">
        <is>
          <t>X</t>
        </is>
      </c>
      <c r="AD85" s="19" t="inlineStr">
        <is>
          <t>X</t>
        </is>
      </c>
      <c r="AE85" s="19" t="inlineStr">
        <is>
          <t>X</t>
        </is>
      </c>
      <c r="AF85" s="19" t="inlineStr">
        <is>
          <t>X</t>
        </is>
      </c>
      <c r="AG85" s="19" t="inlineStr">
        <is>
          <t>X</t>
        </is>
      </c>
      <c r="AH85" s="19" t="inlineStr">
        <is>
          <t>X</t>
        </is>
      </c>
      <c r="AI85" s="20" t="inlineStr">
        <is>
          <t>CN</t>
        </is>
      </c>
      <c r="AJ85" s="19" t="inlineStr">
        <is>
          <t>X</t>
        </is>
      </c>
      <c r="AK85" s="21">
        <f>COUNTIF(F85:AJ85,"X") + COUNTIF(F85:AJ85,"x") + COUNTIF(F85:AJ85,"1/2")*0.5 + COUNTIF(F85:AJ85,"0.5")*0.5 + COUNTIF(F85:AJ85,"P")</f>
        <v/>
      </c>
      <c r="AL85" s="17" t="inlineStr">
        <is>
          <t>-</t>
        </is>
      </c>
      <c r="AM85" s="17" t="inlineStr">
        <is>
          <t>-</t>
        </is>
      </c>
      <c r="AN85" s="17" t="inlineStr">
        <is>
          <t>-</t>
        </is>
      </c>
      <c r="AO85" s="17" t="n">
        <v>0</v>
      </c>
      <c r="AP85" s="17">
        <f>AK85</f>
        <v/>
      </c>
      <c r="AQ85" s="21" t="n">
        <v>0</v>
      </c>
      <c r="AR85" s="17">
        <f>COUNTIF(F85:AJ85,"P") + COUNTIF(F85:AJ85,"p")</f>
        <v/>
      </c>
      <c r="AS85" s="18" t="inlineStr"/>
    </row>
    <row r="86">
      <c r="A86" s="17" t="n">
        <v>77</v>
      </c>
      <c r="B86" s="17" t="inlineStr">
        <is>
          <t>10005173</t>
        </is>
      </c>
      <c r="C86" s="18" t="inlineStr">
        <is>
          <t>Cao Văn Thìn</t>
        </is>
      </c>
      <c r="D86" s="17" t="inlineStr">
        <is>
          <t>CT</t>
        </is>
      </c>
      <c r="E86" s="18" t="inlineStr">
        <is>
          <t>Thủ kho Dự án</t>
        </is>
      </c>
      <c r="F86" s="19" t="inlineStr">
        <is>
          <t>X</t>
        </is>
      </c>
      <c r="G86" s="20" t="inlineStr">
        <is>
          <t>X</t>
        </is>
      </c>
      <c r="H86" s="19" t="inlineStr">
        <is>
          <t>X</t>
        </is>
      </c>
      <c r="I86" s="19" t="inlineStr">
        <is>
          <t>X</t>
        </is>
      </c>
      <c r="J86" s="19" t="inlineStr">
        <is>
          <t>X</t>
        </is>
      </c>
      <c r="K86" s="19" t="inlineStr">
        <is>
          <t>X</t>
        </is>
      </c>
      <c r="L86" s="19" t="inlineStr">
        <is>
          <t>X</t>
        </is>
      </c>
      <c r="M86" s="19" t="inlineStr">
        <is>
          <t>X</t>
        </is>
      </c>
      <c r="N86" s="20" t="inlineStr">
        <is>
          <t>X</t>
        </is>
      </c>
      <c r="O86" s="19" t="inlineStr">
        <is>
          <t>X</t>
        </is>
      </c>
      <c r="P86" s="19" t="inlineStr">
        <is>
          <t>X</t>
        </is>
      </c>
      <c r="Q86" s="19" t="inlineStr">
        <is>
          <t>X</t>
        </is>
      </c>
      <c r="R86" s="19" t="inlineStr">
        <is>
          <t>X</t>
        </is>
      </c>
      <c r="S86" s="19" t="inlineStr">
        <is>
          <t>X</t>
        </is>
      </c>
      <c r="T86" s="19" t="inlineStr">
        <is>
          <t>X</t>
        </is>
      </c>
      <c r="U86" s="20" t="inlineStr">
        <is>
          <t>X</t>
        </is>
      </c>
      <c r="V86" s="19" t="inlineStr">
        <is>
          <t>X</t>
        </is>
      </c>
      <c r="W86" s="19" t="inlineStr">
        <is>
          <t>X</t>
        </is>
      </c>
      <c r="X86" s="19" t="inlineStr">
        <is>
          <t>X</t>
        </is>
      </c>
      <c r="Y86" s="19" t="inlineStr">
        <is>
          <t>X</t>
        </is>
      </c>
      <c r="Z86" s="19" t="inlineStr">
        <is>
          <t>X</t>
        </is>
      </c>
      <c r="AA86" s="19" t="inlineStr">
        <is>
          <t>X</t>
        </is>
      </c>
      <c r="AB86" s="20" t="inlineStr">
        <is>
          <t>CN</t>
        </is>
      </c>
      <c r="AC86" s="19" t="inlineStr">
        <is>
          <t>X</t>
        </is>
      </c>
      <c r="AD86" s="19" t="inlineStr">
        <is>
          <t>V</t>
        </is>
      </c>
      <c r="AE86" s="19" t="inlineStr">
        <is>
          <t>V</t>
        </is>
      </c>
      <c r="AF86" s="19" t="inlineStr">
        <is>
          <t>V</t>
        </is>
      </c>
      <c r="AG86" s="19" t="inlineStr">
        <is>
          <t>V</t>
        </is>
      </c>
      <c r="AH86" s="19" t="inlineStr">
        <is>
          <t>V</t>
        </is>
      </c>
      <c r="AI86" s="20" t="inlineStr">
        <is>
          <t>CN</t>
        </is>
      </c>
      <c r="AJ86" s="19" t="inlineStr">
        <is>
          <t>V</t>
        </is>
      </c>
      <c r="AK86" s="21">
        <f>COUNTIF(F86:AJ86,"X") + COUNTIF(F86:AJ86,"x") + COUNTIF(F86:AJ86,"1/2")*0.5 + COUNTIF(F86:AJ86,"0.5")*0.5 + COUNTIF(F86:AJ86,"P")</f>
        <v/>
      </c>
      <c r="AL86" s="17" t="inlineStr">
        <is>
          <t>-</t>
        </is>
      </c>
      <c r="AM86" s="17" t="inlineStr">
        <is>
          <t>-</t>
        </is>
      </c>
      <c r="AN86" s="17" t="inlineStr">
        <is>
          <t>-</t>
        </is>
      </c>
      <c r="AO86" s="17" t="n">
        <v>3</v>
      </c>
      <c r="AP86" s="17" t="n">
        <v>23</v>
      </c>
      <c r="AQ86" s="21" t="n">
        <v>0</v>
      </c>
      <c r="AR86" s="17">
        <f>COUNTIF(F86:AJ86,"P") + COUNTIF(F86:AJ86,"p")</f>
        <v/>
      </c>
      <c r="AS86" s="18" t="inlineStr"/>
    </row>
    <row r="87">
      <c r="A87" s="17" t="n">
        <v>78</v>
      </c>
      <c r="B87" s="17" t="inlineStr">
        <is>
          <t>10005550</t>
        </is>
      </c>
      <c r="C87" s="18" t="inlineStr">
        <is>
          <t>Thái Văn Kỳ</t>
        </is>
      </c>
      <c r="D87" s="17" t="inlineStr">
        <is>
          <t>CT</t>
        </is>
      </c>
      <c r="E87" s="18" t="inlineStr">
        <is>
          <t>Kỹ sư hiện trường</t>
        </is>
      </c>
      <c r="F87" s="19" t="inlineStr">
        <is>
          <t>X</t>
        </is>
      </c>
      <c r="G87" s="20" t="inlineStr">
        <is>
          <t>X</t>
        </is>
      </c>
      <c r="H87" s="19" t="inlineStr">
        <is>
          <t>X</t>
        </is>
      </c>
      <c r="I87" s="19" t="inlineStr">
        <is>
          <t>X</t>
        </is>
      </c>
      <c r="J87" s="19" t="inlineStr">
        <is>
          <t>X</t>
        </is>
      </c>
      <c r="K87" s="19" t="inlineStr">
        <is>
          <t>X</t>
        </is>
      </c>
      <c r="L87" s="19" t="inlineStr">
        <is>
          <t>X</t>
        </is>
      </c>
      <c r="M87" s="19" t="inlineStr">
        <is>
          <t>X</t>
        </is>
      </c>
      <c r="N87" s="20" t="inlineStr">
        <is>
          <t>X</t>
        </is>
      </c>
      <c r="O87" s="19" t="inlineStr">
        <is>
          <t>X</t>
        </is>
      </c>
      <c r="P87" s="19" t="inlineStr">
        <is>
          <t>X</t>
        </is>
      </c>
      <c r="Q87" s="19" t="inlineStr">
        <is>
          <t>X</t>
        </is>
      </c>
      <c r="R87" s="19" t="inlineStr">
        <is>
          <t>X</t>
        </is>
      </c>
      <c r="S87" s="19" t="inlineStr">
        <is>
          <t>X</t>
        </is>
      </c>
      <c r="T87" s="19" t="inlineStr">
        <is>
          <t>X</t>
        </is>
      </c>
      <c r="U87" s="20" t="inlineStr">
        <is>
          <t>X</t>
        </is>
      </c>
      <c r="V87" s="19" t="inlineStr">
        <is>
          <t>X</t>
        </is>
      </c>
      <c r="W87" s="19" t="inlineStr">
        <is>
          <t>X</t>
        </is>
      </c>
      <c r="X87" s="19" t="inlineStr">
        <is>
          <t>X</t>
        </is>
      </c>
      <c r="Y87" s="19" t="inlineStr">
        <is>
          <t>X</t>
        </is>
      </c>
      <c r="Z87" s="19" t="inlineStr">
        <is>
          <t>X</t>
        </is>
      </c>
      <c r="AA87" s="19" t="inlineStr">
        <is>
          <t>X</t>
        </is>
      </c>
      <c r="AB87" s="20" t="inlineStr">
        <is>
          <t>CN</t>
        </is>
      </c>
      <c r="AC87" s="19" t="inlineStr">
        <is>
          <t>X</t>
        </is>
      </c>
      <c r="AD87" s="19" t="inlineStr">
        <is>
          <t>X</t>
        </is>
      </c>
      <c r="AE87" s="19" t="inlineStr">
        <is>
          <t>X</t>
        </is>
      </c>
      <c r="AF87" s="19" t="inlineStr">
        <is>
          <t>X</t>
        </is>
      </c>
      <c r="AG87" s="19" t="inlineStr">
        <is>
          <t>X</t>
        </is>
      </c>
      <c r="AH87" s="19" t="inlineStr">
        <is>
          <t>X</t>
        </is>
      </c>
      <c r="AI87" s="20" t="inlineStr">
        <is>
          <t>CN</t>
        </is>
      </c>
      <c r="AJ87" s="19" t="inlineStr">
        <is>
          <t>P</t>
        </is>
      </c>
      <c r="AK87" s="21">
        <f>COUNTIF(F87:AJ87,"X") + COUNTIF(F87:AJ87,"x") + COUNTIF(F87:AJ87,"1/2")*0.5 + COUNTIF(F87:AJ87,"0.5")*0.5 + COUNTIF(F87:AJ87,"P")</f>
        <v/>
      </c>
      <c r="AL87" s="17" t="inlineStr">
        <is>
          <t>-</t>
        </is>
      </c>
      <c r="AM87" s="17" t="inlineStr">
        <is>
          <t>-</t>
        </is>
      </c>
      <c r="AN87" s="17" t="inlineStr">
        <is>
          <t>-</t>
        </is>
      </c>
      <c r="AO87" s="17" t="n">
        <v>3</v>
      </c>
      <c r="AP87" s="17" t="n">
        <v>28</v>
      </c>
      <c r="AQ87" s="21" t="n">
        <v>0</v>
      </c>
      <c r="AR87" s="17">
        <f>COUNTIF(F87:AJ87,"P") + COUNTIF(F87:AJ87,"p")</f>
        <v/>
      </c>
      <c r="AS87" s="18" t="inlineStr"/>
    </row>
    <row r="88">
      <c r="A88" s="17" t="n">
        <v>79</v>
      </c>
      <c r="B88" s="17" t="inlineStr">
        <is>
          <t>10005713</t>
        </is>
      </c>
      <c r="C88" s="18" t="inlineStr">
        <is>
          <t>Vũ Đình Nghĩa</t>
        </is>
      </c>
      <c r="D88" s="17" t="inlineStr">
        <is>
          <t>CT</t>
        </is>
      </c>
      <c r="E88" s="18" t="inlineStr">
        <is>
          <t>Thủ kho Dự án</t>
        </is>
      </c>
      <c r="F88" s="19" t="inlineStr">
        <is>
          <t>X</t>
        </is>
      </c>
      <c r="G88" s="20" t="inlineStr">
        <is>
          <t>X</t>
        </is>
      </c>
      <c r="H88" s="19" t="inlineStr">
        <is>
          <t>X</t>
        </is>
      </c>
      <c r="I88" s="19" t="inlineStr">
        <is>
          <t>X</t>
        </is>
      </c>
      <c r="J88" s="19" t="inlineStr">
        <is>
          <t>X</t>
        </is>
      </c>
      <c r="K88" s="19" t="inlineStr">
        <is>
          <t>X</t>
        </is>
      </c>
      <c r="L88" s="19" t="inlineStr">
        <is>
          <t>X</t>
        </is>
      </c>
      <c r="M88" s="19" t="inlineStr">
        <is>
          <t>X</t>
        </is>
      </c>
      <c r="N88" s="20" t="inlineStr">
        <is>
          <t>X</t>
        </is>
      </c>
      <c r="O88" s="19" t="inlineStr">
        <is>
          <t>X</t>
        </is>
      </c>
      <c r="P88" s="19" t="inlineStr">
        <is>
          <t>X</t>
        </is>
      </c>
      <c r="Q88" s="19" t="inlineStr">
        <is>
          <t>X</t>
        </is>
      </c>
      <c r="R88" s="19" t="inlineStr">
        <is>
          <t>X</t>
        </is>
      </c>
      <c r="S88" s="19" t="inlineStr">
        <is>
          <t>X</t>
        </is>
      </c>
      <c r="T88" s="19" t="inlineStr">
        <is>
          <t>X</t>
        </is>
      </c>
      <c r="U88" s="20" t="inlineStr">
        <is>
          <t>X</t>
        </is>
      </c>
      <c r="V88" s="19" t="inlineStr">
        <is>
          <t>X</t>
        </is>
      </c>
      <c r="W88" s="19" t="inlineStr">
        <is>
          <t>X</t>
        </is>
      </c>
      <c r="X88" s="19" t="inlineStr">
        <is>
          <t>X</t>
        </is>
      </c>
      <c r="Y88" s="19" t="inlineStr">
        <is>
          <t>X</t>
        </is>
      </c>
      <c r="Z88" s="19" t="inlineStr">
        <is>
          <t>X</t>
        </is>
      </c>
      <c r="AA88" s="19" t="inlineStr">
        <is>
          <t>X</t>
        </is>
      </c>
      <c r="AB88" s="20" t="inlineStr">
        <is>
          <t>CN</t>
        </is>
      </c>
      <c r="AC88" s="19" t="inlineStr">
        <is>
          <t>X</t>
        </is>
      </c>
      <c r="AD88" s="19" t="inlineStr">
        <is>
          <t>X</t>
        </is>
      </c>
      <c r="AE88" s="19" t="inlineStr">
        <is>
          <t>X</t>
        </is>
      </c>
      <c r="AF88" s="19" t="inlineStr">
        <is>
          <t>X</t>
        </is>
      </c>
      <c r="AG88" s="19" t="inlineStr">
        <is>
          <t>X</t>
        </is>
      </c>
      <c r="AH88" s="19" t="inlineStr">
        <is>
          <t>X</t>
        </is>
      </c>
      <c r="AI88" s="20" t="inlineStr">
        <is>
          <t>CN</t>
        </is>
      </c>
      <c r="AJ88" s="19" t="inlineStr">
        <is>
          <t>X</t>
        </is>
      </c>
      <c r="AK88" s="21">
        <f>COUNTIF(F88:AJ88,"X") + COUNTIF(F88:AJ88,"x") + COUNTIF(F88:AJ88,"1/2")*0.5 + COUNTIF(F88:AJ88,"0.5")*0.5 + COUNTIF(F88:AJ88,"P")</f>
        <v/>
      </c>
      <c r="AL88" s="17" t="inlineStr">
        <is>
          <t>-</t>
        </is>
      </c>
      <c r="AM88" s="17" t="inlineStr">
        <is>
          <t>-</t>
        </is>
      </c>
      <c r="AN88" s="17" t="inlineStr">
        <is>
          <t>-</t>
        </is>
      </c>
      <c r="AO88" s="17" t="n">
        <v>3</v>
      </c>
      <c r="AP88" s="17" t="n">
        <v>29</v>
      </c>
      <c r="AQ88" s="21" t="n">
        <v>0</v>
      </c>
      <c r="AR88" s="17">
        <f>COUNTIF(F88:AJ88,"P") + COUNTIF(F88:AJ88,"p")</f>
        <v/>
      </c>
      <c r="AS88" s="18" t="inlineStr"/>
    </row>
    <row r="89">
      <c r="A89" s="17" t="n">
        <v>80</v>
      </c>
      <c r="B89" s="17" t="inlineStr">
        <is>
          <t>10005774</t>
        </is>
      </c>
      <c r="C89" s="18" t="inlineStr">
        <is>
          <t>Nguyễn Hồng Long Chương</t>
        </is>
      </c>
      <c r="D89" s="17" t="inlineStr">
        <is>
          <t>CT</t>
        </is>
      </c>
      <c r="E89" s="18" t="inlineStr">
        <is>
          <t>Kỹ sư chất lượng</t>
        </is>
      </c>
      <c r="F89" s="19" t="inlineStr">
        <is>
          <t>X</t>
        </is>
      </c>
      <c r="G89" s="20" t="inlineStr">
        <is>
          <t>CN</t>
        </is>
      </c>
      <c r="H89" s="19" t="inlineStr">
        <is>
          <t>X</t>
        </is>
      </c>
      <c r="I89" s="19" t="inlineStr">
        <is>
          <t>X</t>
        </is>
      </c>
      <c r="J89" s="19" t="inlineStr">
        <is>
          <t>X</t>
        </is>
      </c>
      <c r="K89" s="19" t="inlineStr">
        <is>
          <t>X</t>
        </is>
      </c>
      <c r="L89" s="19" t="inlineStr">
        <is>
          <t>X</t>
        </is>
      </c>
      <c r="M89" s="19" t="inlineStr">
        <is>
          <t>X</t>
        </is>
      </c>
      <c r="N89" s="20" t="inlineStr">
        <is>
          <t>CN</t>
        </is>
      </c>
      <c r="O89" s="19" t="inlineStr">
        <is>
          <t>X</t>
        </is>
      </c>
      <c r="P89" s="19" t="inlineStr">
        <is>
          <t>X</t>
        </is>
      </c>
      <c r="Q89" s="19" t="inlineStr">
        <is>
          <t>X</t>
        </is>
      </c>
      <c r="R89" s="19" t="inlineStr">
        <is>
          <t>X</t>
        </is>
      </c>
      <c r="S89" s="19" t="inlineStr">
        <is>
          <t>X</t>
        </is>
      </c>
      <c r="T89" s="19" t="inlineStr">
        <is>
          <t>X</t>
        </is>
      </c>
      <c r="U89" s="20" t="inlineStr">
        <is>
          <t>CN</t>
        </is>
      </c>
      <c r="V89" s="19" t="inlineStr">
        <is>
          <t>X</t>
        </is>
      </c>
      <c r="W89" s="19" t="inlineStr">
        <is>
          <t>X</t>
        </is>
      </c>
      <c r="X89" s="19" t="inlineStr">
        <is>
          <t>X</t>
        </is>
      </c>
      <c r="Y89" s="19" t="inlineStr">
        <is>
          <t>X</t>
        </is>
      </c>
      <c r="Z89" s="19" t="inlineStr">
        <is>
          <t>X</t>
        </is>
      </c>
      <c r="AA89" s="19" t="inlineStr">
        <is>
          <t>X</t>
        </is>
      </c>
      <c r="AB89" s="20" t="inlineStr">
        <is>
          <t>CN</t>
        </is>
      </c>
      <c r="AC89" s="19" t="inlineStr">
        <is>
          <t>X</t>
        </is>
      </c>
      <c r="AD89" s="19" t="inlineStr">
        <is>
          <t>X</t>
        </is>
      </c>
      <c r="AE89" s="19" t="inlineStr">
        <is>
          <t>X</t>
        </is>
      </c>
      <c r="AF89" s="19" t="inlineStr">
        <is>
          <t>X</t>
        </is>
      </c>
      <c r="AG89" s="19" t="inlineStr">
        <is>
          <t>X</t>
        </is>
      </c>
      <c r="AH89" s="19" t="inlineStr">
        <is>
          <t>P</t>
        </is>
      </c>
      <c r="AI89" s="20" t="inlineStr">
        <is>
          <t>CN</t>
        </is>
      </c>
      <c r="AJ89" s="19" t="inlineStr">
        <is>
          <t>P</t>
        </is>
      </c>
      <c r="AK89" s="21">
        <f>COUNTIF(F89:AJ89,"X") + COUNTIF(F89:AJ89,"x") + COUNTIF(F89:AJ89,"1/2")*0.5 + COUNTIF(F89:AJ89,"0.5")*0.5 + COUNTIF(F89:AJ89,"P")</f>
        <v/>
      </c>
      <c r="AL89" s="17" t="inlineStr">
        <is>
          <t>-</t>
        </is>
      </c>
      <c r="AM89" s="17" t="inlineStr">
        <is>
          <t>-</t>
        </is>
      </c>
      <c r="AN89" s="17" t="inlineStr">
        <is>
          <t>-</t>
        </is>
      </c>
      <c r="AO89" s="17" t="n">
        <v>0</v>
      </c>
      <c r="AP89" s="17" t="n">
        <v>24</v>
      </c>
      <c r="AQ89" s="21" t="n">
        <v>0</v>
      </c>
      <c r="AR89" s="17">
        <f>COUNTIF(F89:AJ89,"P") + COUNTIF(F89:AJ89,"p")</f>
        <v/>
      </c>
      <c r="AS89" s="18" t="inlineStr"/>
    </row>
    <row r="90">
      <c r="A90" s="17" t="n">
        <v>81</v>
      </c>
      <c r="B90" s="17" t="inlineStr">
        <is>
          <t>10005784</t>
        </is>
      </c>
      <c r="C90" s="18" t="inlineStr">
        <is>
          <t>Nguyễn Văn Quyết</t>
        </is>
      </c>
      <c r="D90" s="17" t="inlineStr">
        <is>
          <t>CT</t>
        </is>
      </c>
      <c r="E90" s="18" t="inlineStr">
        <is>
          <t>Kỹ sư chất lượng</t>
        </is>
      </c>
      <c r="F90" s="19" t="inlineStr">
        <is>
          <t>X</t>
        </is>
      </c>
      <c r="G90" s="20" t="inlineStr">
        <is>
          <t>X</t>
        </is>
      </c>
      <c r="H90" s="19" t="inlineStr">
        <is>
          <t>X</t>
        </is>
      </c>
      <c r="I90" s="19" t="inlineStr">
        <is>
          <t>X</t>
        </is>
      </c>
      <c r="J90" s="19" t="inlineStr">
        <is>
          <t>X</t>
        </is>
      </c>
      <c r="K90" s="19" t="inlineStr">
        <is>
          <t>X</t>
        </is>
      </c>
      <c r="L90" s="19" t="inlineStr">
        <is>
          <t>X</t>
        </is>
      </c>
      <c r="M90" s="19" t="inlineStr">
        <is>
          <t>X</t>
        </is>
      </c>
      <c r="N90" s="20" t="inlineStr">
        <is>
          <t>X</t>
        </is>
      </c>
      <c r="O90" s="19" t="inlineStr">
        <is>
          <t>X</t>
        </is>
      </c>
      <c r="P90" s="19" t="inlineStr">
        <is>
          <t>X</t>
        </is>
      </c>
      <c r="Q90" s="19" t="inlineStr">
        <is>
          <t>X</t>
        </is>
      </c>
      <c r="R90" s="19" t="inlineStr">
        <is>
          <t>X</t>
        </is>
      </c>
      <c r="S90" s="19" t="inlineStr">
        <is>
          <t>X</t>
        </is>
      </c>
      <c r="T90" s="19" t="inlineStr">
        <is>
          <t>X</t>
        </is>
      </c>
      <c r="U90" s="20" t="inlineStr">
        <is>
          <t>X</t>
        </is>
      </c>
      <c r="V90" s="19" t="inlineStr">
        <is>
          <t>X</t>
        </is>
      </c>
      <c r="W90" s="19" t="inlineStr">
        <is>
          <t>X</t>
        </is>
      </c>
      <c r="X90" s="19" t="inlineStr">
        <is>
          <t>X</t>
        </is>
      </c>
      <c r="Y90" s="19" t="inlineStr">
        <is>
          <t>X</t>
        </is>
      </c>
      <c r="Z90" s="19" t="inlineStr">
        <is>
          <t>X</t>
        </is>
      </c>
      <c r="AA90" s="19" t="inlineStr">
        <is>
          <t>X</t>
        </is>
      </c>
      <c r="AB90" s="20" t="inlineStr">
        <is>
          <t>X</t>
        </is>
      </c>
      <c r="AC90" s="19" t="inlineStr">
        <is>
          <t>X</t>
        </is>
      </c>
      <c r="AD90" s="19" t="inlineStr">
        <is>
          <t>X</t>
        </is>
      </c>
      <c r="AE90" s="19" t="inlineStr">
        <is>
          <t>X</t>
        </is>
      </c>
      <c r="AF90" s="19" t="inlineStr">
        <is>
          <t>X</t>
        </is>
      </c>
      <c r="AG90" s="19" t="inlineStr">
        <is>
          <t>X</t>
        </is>
      </c>
      <c r="AH90" s="19" t="inlineStr">
        <is>
          <t>V</t>
        </is>
      </c>
      <c r="AI90" s="20" t="inlineStr">
        <is>
          <t>CN</t>
        </is>
      </c>
      <c r="AJ90" s="19" t="inlineStr">
        <is>
          <t>P</t>
        </is>
      </c>
      <c r="AK90" s="21">
        <f>COUNTIF(F90:AJ90,"X") + COUNTIF(F90:AJ90,"x") + COUNTIF(F90:AJ90,"1/2")*0.5 + COUNTIF(F90:AJ90,"0.5")*0.5 + COUNTIF(F90:AJ90,"P")</f>
        <v/>
      </c>
      <c r="AL90" s="17" t="inlineStr">
        <is>
          <t>-</t>
        </is>
      </c>
      <c r="AM90" s="17" t="inlineStr">
        <is>
          <t>-</t>
        </is>
      </c>
      <c r="AN90" s="17" t="inlineStr">
        <is>
          <t>-</t>
        </is>
      </c>
      <c r="AO90" s="17" t="n">
        <v>4</v>
      </c>
      <c r="AP90" s="17" t="n">
        <v>28</v>
      </c>
      <c r="AQ90" s="21" t="n">
        <v>0</v>
      </c>
      <c r="AR90" s="17">
        <f>COUNTIF(F90:AJ90,"P") + COUNTIF(F90:AJ90,"p")</f>
        <v/>
      </c>
      <c r="AS90" s="18" t="inlineStr"/>
    </row>
    <row r="91">
      <c r="A91" s="17" t="n">
        <v>82</v>
      </c>
      <c r="B91" s="17" t="inlineStr">
        <is>
          <t>10005869</t>
        </is>
      </c>
      <c r="C91" s="18" t="inlineStr">
        <is>
          <t>Phạm Bá Sơn</t>
        </is>
      </c>
      <c r="D91" s="17" t="inlineStr">
        <is>
          <t>CT</t>
        </is>
      </c>
      <c r="E91" s="18" t="inlineStr">
        <is>
          <t>Trắc đạc</t>
        </is>
      </c>
      <c r="F91" s="19" t="inlineStr">
        <is>
          <t>X</t>
        </is>
      </c>
      <c r="G91" s="20" t="inlineStr">
        <is>
          <t>X</t>
        </is>
      </c>
      <c r="H91" s="19" t="inlineStr">
        <is>
          <t>X</t>
        </is>
      </c>
      <c r="I91" s="19" t="inlineStr">
        <is>
          <t>X</t>
        </is>
      </c>
      <c r="J91" s="19" t="inlineStr">
        <is>
          <t>X</t>
        </is>
      </c>
      <c r="K91" s="19" t="inlineStr">
        <is>
          <t>X</t>
        </is>
      </c>
      <c r="L91" s="19" t="inlineStr">
        <is>
          <t>X</t>
        </is>
      </c>
      <c r="M91" s="19" t="inlineStr">
        <is>
          <t>X</t>
        </is>
      </c>
      <c r="N91" s="20" t="inlineStr">
        <is>
          <t>X</t>
        </is>
      </c>
      <c r="O91" s="19" t="inlineStr">
        <is>
          <t>X</t>
        </is>
      </c>
      <c r="P91" s="19" t="inlineStr">
        <is>
          <t>X</t>
        </is>
      </c>
      <c r="Q91" s="19" t="inlineStr">
        <is>
          <t>X</t>
        </is>
      </c>
      <c r="R91" s="19" t="inlineStr">
        <is>
          <t>X</t>
        </is>
      </c>
      <c r="S91" s="19" t="inlineStr">
        <is>
          <t>X</t>
        </is>
      </c>
      <c r="T91" s="19" t="inlineStr">
        <is>
          <t>X</t>
        </is>
      </c>
      <c r="U91" s="20" t="inlineStr">
        <is>
          <t>X</t>
        </is>
      </c>
      <c r="V91" s="19" t="inlineStr">
        <is>
          <t>X</t>
        </is>
      </c>
      <c r="W91" s="19" t="inlineStr">
        <is>
          <t>X</t>
        </is>
      </c>
      <c r="X91" s="19" t="inlineStr">
        <is>
          <t>X</t>
        </is>
      </c>
      <c r="Y91" s="19" t="inlineStr">
        <is>
          <t>X</t>
        </is>
      </c>
      <c r="Z91" s="19" t="inlineStr">
        <is>
          <t>X</t>
        </is>
      </c>
      <c r="AA91" s="19" t="inlineStr">
        <is>
          <t>X</t>
        </is>
      </c>
      <c r="AB91" s="20" t="inlineStr">
        <is>
          <t>X</t>
        </is>
      </c>
      <c r="AC91" s="19" t="inlineStr">
        <is>
          <t>X</t>
        </is>
      </c>
      <c r="AD91" s="19" t="inlineStr">
        <is>
          <t>X</t>
        </is>
      </c>
      <c r="AE91" s="19" t="inlineStr">
        <is>
          <t>X</t>
        </is>
      </c>
      <c r="AF91" s="19" t="inlineStr">
        <is>
          <t>X</t>
        </is>
      </c>
      <c r="AG91" s="19" t="inlineStr">
        <is>
          <t>X</t>
        </is>
      </c>
      <c r="AH91" s="19" t="inlineStr">
        <is>
          <t>X</t>
        </is>
      </c>
      <c r="AI91" s="20" t="inlineStr">
        <is>
          <t>X</t>
        </is>
      </c>
      <c r="AJ91" s="19" t="inlineStr">
        <is>
          <t>X</t>
        </is>
      </c>
      <c r="AK91" s="21">
        <f>COUNTIF(F91:AJ91,"X") + COUNTIF(F91:AJ91,"x") + COUNTIF(F91:AJ91,"1/2")*0.5 + COUNTIF(F91:AJ91,"0.5")*0.5 + COUNTIF(F91:AJ91,"P")</f>
        <v/>
      </c>
      <c r="AL91" s="17" t="inlineStr">
        <is>
          <t>-</t>
        </is>
      </c>
      <c r="AM91" s="17" t="inlineStr">
        <is>
          <t>-</t>
        </is>
      </c>
      <c r="AN91" s="17" t="inlineStr">
        <is>
          <t>-</t>
        </is>
      </c>
      <c r="AO91" s="17" t="n">
        <v>5</v>
      </c>
      <c r="AP91" s="17" t="n">
        <v>31</v>
      </c>
      <c r="AQ91" s="21" t="n">
        <v>0</v>
      </c>
      <c r="AR91" s="17">
        <f>COUNTIF(F91:AJ91,"P") + COUNTIF(F91:AJ91,"p")</f>
        <v/>
      </c>
      <c r="AS91" s="18" t="inlineStr"/>
    </row>
    <row r="92">
      <c r="A92" s="17" t="n">
        <v>83</v>
      </c>
      <c r="B92" s="17" t="inlineStr">
        <is>
          <t>10005975</t>
        </is>
      </c>
      <c r="C92" s="18" t="inlineStr">
        <is>
          <t>Nguyễn Ngọc Ân</t>
        </is>
      </c>
      <c r="D92" s="17" t="inlineStr">
        <is>
          <t>CT</t>
        </is>
      </c>
      <c r="E92" s="18" t="inlineStr">
        <is>
          <t>Kỹ sư hiện trường</t>
        </is>
      </c>
      <c r="F92" s="19" t="inlineStr">
        <is>
          <t>X</t>
        </is>
      </c>
      <c r="G92" s="20" t="inlineStr">
        <is>
          <t>CN</t>
        </is>
      </c>
      <c r="H92" s="19" t="inlineStr">
        <is>
          <t>X</t>
        </is>
      </c>
      <c r="I92" s="19" t="inlineStr">
        <is>
          <t>X</t>
        </is>
      </c>
      <c r="J92" s="19" t="inlineStr">
        <is>
          <t>X</t>
        </is>
      </c>
      <c r="K92" s="19" t="inlineStr">
        <is>
          <t>X</t>
        </is>
      </c>
      <c r="L92" s="19" t="inlineStr">
        <is>
          <t>X</t>
        </is>
      </c>
      <c r="M92" s="19" t="inlineStr">
        <is>
          <t>X</t>
        </is>
      </c>
      <c r="N92" s="20" t="inlineStr">
        <is>
          <t>CN</t>
        </is>
      </c>
      <c r="O92" s="19" t="inlineStr">
        <is>
          <t>X</t>
        </is>
      </c>
      <c r="P92" s="19" t="inlineStr">
        <is>
          <t>X</t>
        </is>
      </c>
      <c r="Q92" s="19" t="inlineStr">
        <is>
          <t>X</t>
        </is>
      </c>
      <c r="R92" s="19" t="inlineStr">
        <is>
          <t>X</t>
        </is>
      </c>
      <c r="S92" s="19" t="inlineStr">
        <is>
          <t>X</t>
        </is>
      </c>
      <c r="T92" s="19" t="inlineStr">
        <is>
          <t>X</t>
        </is>
      </c>
      <c r="U92" s="20" t="inlineStr">
        <is>
          <t>CN</t>
        </is>
      </c>
      <c r="V92" s="19" t="inlineStr">
        <is>
          <t>X</t>
        </is>
      </c>
      <c r="W92" s="19" t="inlineStr">
        <is>
          <t>X</t>
        </is>
      </c>
      <c r="X92" s="19" t="inlineStr">
        <is>
          <t>X</t>
        </is>
      </c>
      <c r="Y92" s="19" t="inlineStr">
        <is>
          <t>X</t>
        </is>
      </c>
      <c r="Z92" s="19" t="inlineStr">
        <is>
          <t>X</t>
        </is>
      </c>
      <c r="AA92" s="19" t="inlineStr">
        <is>
          <t>X</t>
        </is>
      </c>
      <c r="AB92" s="20" t="inlineStr">
        <is>
          <t>CN</t>
        </is>
      </c>
      <c r="AC92" s="19" t="inlineStr">
        <is>
          <t>X</t>
        </is>
      </c>
      <c r="AD92" s="19" t="inlineStr">
        <is>
          <t>X</t>
        </is>
      </c>
      <c r="AE92" s="19" t="inlineStr">
        <is>
          <t>X</t>
        </is>
      </c>
      <c r="AF92" s="19" t="inlineStr">
        <is>
          <t>X</t>
        </is>
      </c>
      <c r="AG92" s="19" t="inlineStr">
        <is>
          <t>X</t>
        </is>
      </c>
      <c r="AH92" s="19" t="inlineStr">
        <is>
          <t>X</t>
        </is>
      </c>
      <c r="AI92" s="20" t="inlineStr">
        <is>
          <t>CN</t>
        </is>
      </c>
      <c r="AJ92" s="19" t="inlineStr">
        <is>
          <t>X</t>
        </is>
      </c>
      <c r="AK92" s="21">
        <f>COUNTIF(F92:AJ92,"X") + COUNTIF(F92:AJ92,"x") + COUNTIF(F92:AJ92,"1/2")*0.5 + COUNTIF(F92:AJ92,"0.5")*0.5 + COUNTIF(F92:AJ92,"P")</f>
        <v/>
      </c>
      <c r="AL92" s="17" t="inlineStr">
        <is>
          <t>-</t>
        </is>
      </c>
      <c r="AM92" s="17" t="inlineStr">
        <is>
          <t>-</t>
        </is>
      </c>
      <c r="AN92" s="17" t="inlineStr">
        <is>
          <t>-</t>
        </is>
      </c>
      <c r="AO92" s="17" t="n">
        <v>0</v>
      </c>
      <c r="AP92" s="17" t="n">
        <v>26</v>
      </c>
      <c r="AQ92" s="21" t="n">
        <v>0</v>
      </c>
      <c r="AR92" s="17">
        <f>COUNTIF(F92:AJ92,"P") + COUNTIF(F92:AJ92,"p")</f>
        <v/>
      </c>
      <c r="AS92" s="18" t="inlineStr"/>
    </row>
    <row r="93">
      <c r="A93" s="17" t="n">
        <v>84</v>
      </c>
      <c r="B93" s="17" t="inlineStr">
        <is>
          <t>10006284</t>
        </is>
      </c>
      <c r="C93" s="18" t="inlineStr">
        <is>
          <t>Phạm Trung Tấn</t>
        </is>
      </c>
      <c r="D93" s="17" t="inlineStr">
        <is>
          <t>CT</t>
        </is>
      </c>
      <c r="E93" s="18" t="inlineStr">
        <is>
          <t>Kỹ sư chất lượng</t>
        </is>
      </c>
      <c r="F93" s="19" t="inlineStr">
        <is>
          <t>X</t>
        </is>
      </c>
      <c r="G93" s="20" t="inlineStr">
        <is>
          <t>CN</t>
        </is>
      </c>
      <c r="H93" s="19" t="inlineStr">
        <is>
          <t>X</t>
        </is>
      </c>
      <c r="I93" s="19" t="inlineStr">
        <is>
          <t>X</t>
        </is>
      </c>
      <c r="J93" s="19" t="inlineStr">
        <is>
          <t>X</t>
        </is>
      </c>
      <c r="K93" s="19" t="inlineStr">
        <is>
          <t>X</t>
        </is>
      </c>
      <c r="L93" s="19" t="inlineStr">
        <is>
          <t>X</t>
        </is>
      </c>
      <c r="M93" s="19" t="inlineStr">
        <is>
          <t>X</t>
        </is>
      </c>
      <c r="N93" s="20" t="inlineStr">
        <is>
          <t>CN</t>
        </is>
      </c>
      <c r="O93" s="19" t="inlineStr">
        <is>
          <t>X</t>
        </is>
      </c>
      <c r="P93" s="19" t="inlineStr">
        <is>
          <t>X</t>
        </is>
      </c>
      <c r="Q93" s="19" t="inlineStr">
        <is>
          <t>X</t>
        </is>
      </c>
      <c r="R93" s="19" t="inlineStr">
        <is>
          <t>X</t>
        </is>
      </c>
      <c r="S93" s="19" t="inlineStr">
        <is>
          <t>X</t>
        </is>
      </c>
      <c r="T93" s="19" t="inlineStr">
        <is>
          <t>X</t>
        </is>
      </c>
      <c r="U93" s="20" t="inlineStr">
        <is>
          <t>CN</t>
        </is>
      </c>
      <c r="V93" s="19" t="inlineStr">
        <is>
          <t>X</t>
        </is>
      </c>
      <c r="W93" s="19" t="inlineStr">
        <is>
          <t>X</t>
        </is>
      </c>
      <c r="X93" s="19" t="inlineStr">
        <is>
          <t>X</t>
        </is>
      </c>
      <c r="Y93" s="19" t="inlineStr">
        <is>
          <t>X</t>
        </is>
      </c>
      <c r="Z93" s="19" t="inlineStr">
        <is>
          <t>X</t>
        </is>
      </c>
      <c r="AA93" s="19" t="inlineStr">
        <is>
          <t>X</t>
        </is>
      </c>
      <c r="AB93" s="20" t="inlineStr">
        <is>
          <t>CN</t>
        </is>
      </c>
      <c r="AC93" s="19" t="inlineStr">
        <is>
          <t>X</t>
        </is>
      </c>
      <c r="AD93" s="19" t="inlineStr">
        <is>
          <t>X</t>
        </is>
      </c>
      <c r="AE93" s="19" t="inlineStr">
        <is>
          <t>X</t>
        </is>
      </c>
      <c r="AF93" s="19" t="inlineStr">
        <is>
          <t>X</t>
        </is>
      </c>
      <c r="AG93" s="19" t="inlineStr">
        <is>
          <t>X</t>
        </is>
      </c>
      <c r="AH93" s="19" t="inlineStr">
        <is>
          <t>X</t>
        </is>
      </c>
      <c r="AI93" s="20" t="inlineStr">
        <is>
          <t>CN</t>
        </is>
      </c>
      <c r="AJ93" s="19" t="inlineStr">
        <is>
          <t>X</t>
        </is>
      </c>
      <c r="AK93" s="21">
        <f>COUNTIF(F93:AJ93,"X") + COUNTIF(F93:AJ93,"x") + COUNTIF(F93:AJ93,"1/2")*0.5 + COUNTIF(F93:AJ93,"0.5")*0.5 + COUNTIF(F93:AJ93,"P")</f>
        <v/>
      </c>
      <c r="AL93" s="17" t="inlineStr">
        <is>
          <t>-</t>
        </is>
      </c>
      <c r="AM93" s="17" t="inlineStr">
        <is>
          <t>-</t>
        </is>
      </c>
      <c r="AN93" s="17" t="inlineStr">
        <is>
          <t>-</t>
        </is>
      </c>
      <c r="AO93" s="17" t="n">
        <v>0</v>
      </c>
      <c r="AP93" s="17" t="n">
        <v>26</v>
      </c>
      <c r="AQ93" s="21" t="n">
        <v>0</v>
      </c>
      <c r="AR93" s="17">
        <f>COUNTIF(F93:AJ93,"P") + COUNTIF(F93:AJ93,"p")</f>
        <v/>
      </c>
      <c r="AS93" s="18" t="inlineStr"/>
    </row>
    <row r="94">
      <c r="A94" s="17" t="n">
        <v>85</v>
      </c>
      <c r="B94" s="17" t="inlineStr">
        <is>
          <t>10007739.FCIC</t>
        </is>
      </c>
      <c r="C94" s="18" t="inlineStr">
        <is>
          <t>Nguyễn Phi Tuấn</t>
        </is>
      </c>
      <c r="D94" s="17" t="inlineStr">
        <is>
          <t>CT</t>
        </is>
      </c>
      <c r="E94" s="18" t="inlineStr">
        <is>
          <t>Chỉ huy trưởng</t>
        </is>
      </c>
      <c r="F94" s="19" t="inlineStr">
        <is>
          <t>X</t>
        </is>
      </c>
      <c r="G94" s="20" t="inlineStr">
        <is>
          <t>X</t>
        </is>
      </c>
      <c r="H94" s="19" t="inlineStr">
        <is>
          <t>X</t>
        </is>
      </c>
      <c r="I94" s="19" t="inlineStr">
        <is>
          <t>X</t>
        </is>
      </c>
      <c r="J94" s="19" t="inlineStr">
        <is>
          <t>X</t>
        </is>
      </c>
      <c r="K94" s="19" t="inlineStr">
        <is>
          <t>X</t>
        </is>
      </c>
      <c r="L94" s="19" t="inlineStr">
        <is>
          <t>X</t>
        </is>
      </c>
      <c r="M94" s="19" t="inlineStr">
        <is>
          <t>X</t>
        </is>
      </c>
      <c r="N94" s="20" t="inlineStr">
        <is>
          <t>X</t>
        </is>
      </c>
      <c r="O94" s="19" t="inlineStr">
        <is>
          <t>X</t>
        </is>
      </c>
      <c r="P94" s="19" t="inlineStr">
        <is>
          <t>X</t>
        </is>
      </c>
      <c r="Q94" s="19" t="inlineStr">
        <is>
          <t>X</t>
        </is>
      </c>
      <c r="R94" s="19" t="inlineStr">
        <is>
          <t>X</t>
        </is>
      </c>
      <c r="S94" s="19" t="inlineStr">
        <is>
          <t>X</t>
        </is>
      </c>
      <c r="T94" s="19" t="inlineStr">
        <is>
          <t>X</t>
        </is>
      </c>
      <c r="U94" s="20" t="inlineStr">
        <is>
          <t>X</t>
        </is>
      </c>
      <c r="V94" s="19" t="inlineStr">
        <is>
          <t>X</t>
        </is>
      </c>
      <c r="W94" s="19" t="inlineStr">
        <is>
          <t>X</t>
        </is>
      </c>
      <c r="X94" s="19" t="inlineStr">
        <is>
          <t>X</t>
        </is>
      </c>
      <c r="Y94" s="19" t="inlineStr">
        <is>
          <t>X</t>
        </is>
      </c>
      <c r="Z94" s="19" t="inlineStr">
        <is>
          <t>X</t>
        </is>
      </c>
      <c r="AA94" s="19" t="inlineStr">
        <is>
          <t>X</t>
        </is>
      </c>
      <c r="AB94" s="20" t="inlineStr">
        <is>
          <t>CN</t>
        </is>
      </c>
      <c r="AC94" s="19" t="inlineStr">
        <is>
          <t>X</t>
        </is>
      </c>
      <c r="AD94" s="19" t="inlineStr">
        <is>
          <t>X</t>
        </is>
      </c>
      <c r="AE94" s="19" t="inlineStr">
        <is>
          <t>X</t>
        </is>
      </c>
      <c r="AF94" s="19" t="inlineStr">
        <is>
          <t>X</t>
        </is>
      </c>
      <c r="AG94" s="19" t="inlineStr">
        <is>
          <t>X</t>
        </is>
      </c>
      <c r="AH94" s="19" t="inlineStr">
        <is>
          <t>X</t>
        </is>
      </c>
      <c r="AI94" s="20" t="inlineStr">
        <is>
          <t>CN</t>
        </is>
      </c>
      <c r="AJ94" s="19" t="inlineStr">
        <is>
          <t>X</t>
        </is>
      </c>
      <c r="AK94" s="21">
        <f>COUNTIF(F94:AJ94,"X") + COUNTIF(F94:AJ94,"x") + COUNTIF(F94:AJ94,"1/2")*0.5 + COUNTIF(F94:AJ94,"0.5")*0.5 + COUNTIF(F94:AJ94,"P")</f>
        <v/>
      </c>
      <c r="AL94" s="17" t="inlineStr">
        <is>
          <t>-</t>
        </is>
      </c>
      <c r="AM94" s="17" t="inlineStr">
        <is>
          <t>-</t>
        </is>
      </c>
      <c r="AN94" s="17" t="inlineStr">
        <is>
          <t>-</t>
        </is>
      </c>
      <c r="AO94" s="17" t="n">
        <v>3</v>
      </c>
      <c r="AP94" s="17" t="n">
        <v>29</v>
      </c>
      <c r="AQ94" s="21" t="n">
        <v>0</v>
      </c>
      <c r="AR94" s="17">
        <f>COUNTIF(F94:AJ94,"P") + COUNTIF(F94:AJ94,"p")</f>
        <v/>
      </c>
      <c r="AS94" s="18" t="inlineStr"/>
    </row>
    <row r="95">
      <c r="A95" s="17" t="n">
        <v>86</v>
      </c>
      <c r="B95" s="17" t="inlineStr">
        <is>
          <t>10008055.FCIC</t>
        </is>
      </c>
      <c r="C95" s="18" t="inlineStr">
        <is>
          <t>Phan Bá Mạnh</t>
        </is>
      </c>
      <c r="D95" s="17" t="inlineStr">
        <is>
          <t>CT</t>
        </is>
      </c>
      <c r="E95" s="18" t="inlineStr">
        <is>
          <t>Kỹ sư hiện trường</t>
        </is>
      </c>
      <c r="F95" s="19" t="inlineStr">
        <is>
          <t>X</t>
        </is>
      </c>
      <c r="G95" s="20" t="inlineStr">
        <is>
          <t>X</t>
        </is>
      </c>
      <c r="H95" s="19" t="inlineStr">
        <is>
          <t>X</t>
        </is>
      </c>
      <c r="I95" s="19" t="inlineStr">
        <is>
          <t>X</t>
        </is>
      </c>
      <c r="J95" s="19" t="inlineStr">
        <is>
          <t>X</t>
        </is>
      </c>
      <c r="K95" s="19" t="inlineStr">
        <is>
          <t>X</t>
        </is>
      </c>
      <c r="L95" s="19" t="inlineStr">
        <is>
          <t>X</t>
        </is>
      </c>
      <c r="M95" s="19" t="inlineStr">
        <is>
          <t>X</t>
        </is>
      </c>
      <c r="N95" s="20" t="inlineStr">
        <is>
          <t>X</t>
        </is>
      </c>
      <c r="O95" s="19" t="inlineStr">
        <is>
          <t>X</t>
        </is>
      </c>
      <c r="P95" s="19" t="inlineStr">
        <is>
          <t>X</t>
        </is>
      </c>
      <c r="Q95" s="19" t="inlineStr">
        <is>
          <t>X</t>
        </is>
      </c>
      <c r="R95" s="19" t="inlineStr">
        <is>
          <t>X</t>
        </is>
      </c>
      <c r="S95" s="19" t="inlineStr">
        <is>
          <t>X</t>
        </is>
      </c>
      <c r="T95" s="19" t="inlineStr">
        <is>
          <t>X</t>
        </is>
      </c>
      <c r="U95" s="20" t="inlineStr">
        <is>
          <t>X</t>
        </is>
      </c>
      <c r="V95" s="19" t="inlineStr">
        <is>
          <t>X</t>
        </is>
      </c>
      <c r="W95" s="19" t="inlineStr">
        <is>
          <t>X</t>
        </is>
      </c>
      <c r="X95" s="19" t="inlineStr">
        <is>
          <t>X</t>
        </is>
      </c>
      <c r="Y95" s="19" t="inlineStr">
        <is>
          <t>X</t>
        </is>
      </c>
      <c r="Z95" s="19" t="inlineStr">
        <is>
          <t>X</t>
        </is>
      </c>
      <c r="AA95" s="19" t="inlineStr">
        <is>
          <t>X</t>
        </is>
      </c>
      <c r="AB95" s="20" t="inlineStr">
        <is>
          <t>X</t>
        </is>
      </c>
      <c r="AC95" s="19" t="inlineStr">
        <is>
          <t>X</t>
        </is>
      </c>
      <c r="AD95" s="19" t="inlineStr">
        <is>
          <t>X</t>
        </is>
      </c>
      <c r="AE95" s="19" t="inlineStr">
        <is>
          <t>X</t>
        </is>
      </c>
      <c r="AF95" s="19" t="inlineStr">
        <is>
          <t>X</t>
        </is>
      </c>
      <c r="AG95" s="19" t="inlineStr">
        <is>
          <t>X</t>
        </is>
      </c>
      <c r="AH95" s="19" t="inlineStr">
        <is>
          <t>V</t>
        </is>
      </c>
      <c r="AI95" s="20" t="inlineStr">
        <is>
          <t>CN</t>
        </is>
      </c>
      <c r="AJ95" s="19" t="inlineStr">
        <is>
          <t>P</t>
        </is>
      </c>
      <c r="AK95" s="21">
        <f>COUNTIF(F95:AJ95,"X") + COUNTIF(F95:AJ95,"x") + COUNTIF(F95:AJ95,"1/2")*0.5 + COUNTIF(F95:AJ95,"0.5")*0.5 + COUNTIF(F95:AJ95,"P")</f>
        <v/>
      </c>
      <c r="AL95" s="17" t="inlineStr">
        <is>
          <t>-</t>
        </is>
      </c>
      <c r="AM95" s="17" t="inlineStr">
        <is>
          <t>-</t>
        </is>
      </c>
      <c r="AN95" s="17" t="inlineStr">
        <is>
          <t>-</t>
        </is>
      </c>
      <c r="AO95" s="17" t="n">
        <v>4</v>
      </c>
      <c r="AP95" s="17" t="n">
        <v>28</v>
      </c>
      <c r="AQ95" s="21" t="n">
        <v>0</v>
      </c>
      <c r="AR95" s="17">
        <f>COUNTIF(F95:AJ95,"P") + COUNTIF(F95:AJ95,"p")</f>
        <v/>
      </c>
      <c r="AS95" s="18" t="inlineStr"/>
    </row>
    <row r="96">
      <c r="A96" s="17" t="n">
        <v>87</v>
      </c>
      <c r="B96" s="17" t="inlineStr">
        <is>
          <t>10008193.FCIC</t>
        </is>
      </c>
      <c r="C96" s="18" t="inlineStr">
        <is>
          <t>Phạm Quang Huy</t>
        </is>
      </c>
      <c r="D96" s="17" t="inlineStr">
        <is>
          <t>CT</t>
        </is>
      </c>
      <c r="E96" s="18" t="inlineStr">
        <is>
          <t>Kỹ sư hiện trường</t>
        </is>
      </c>
      <c r="F96" s="19" t="inlineStr">
        <is>
          <t>X</t>
        </is>
      </c>
      <c r="G96" s="20" t="inlineStr">
        <is>
          <t>X</t>
        </is>
      </c>
      <c r="H96" s="19" t="inlineStr">
        <is>
          <t>X</t>
        </is>
      </c>
      <c r="I96" s="19" t="inlineStr">
        <is>
          <t>X</t>
        </is>
      </c>
      <c r="J96" s="19" t="inlineStr">
        <is>
          <t>X</t>
        </is>
      </c>
      <c r="K96" s="19" t="inlineStr">
        <is>
          <t>X</t>
        </is>
      </c>
      <c r="L96" s="19" t="inlineStr">
        <is>
          <t>X</t>
        </is>
      </c>
      <c r="M96" s="19" t="inlineStr">
        <is>
          <t>X</t>
        </is>
      </c>
      <c r="N96" s="20" t="inlineStr">
        <is>
          <t>X</t>
        </is>
      </c>
      <c r="O96" s="19" t="inlineStr">
        <is>
          <t>X</t>
        </is>
      </c>
      <c r="P96" s="19" t="inlineStr">
        <is>
          <t>X</t>
        </is>
      </c>
      <c r="Q96" s="19" t="inlineStr">
        <is>
          <t>X</t>
        </is>
      </c>
      <c r="R96" s="19" t="inlineStr">
        <is>
          <t>X</t>
        </is>
      </c>
      <c r="S96" s="19" t="inlineStr">
        <is>
          <t>X</t>
        </is>
      </c>
      <c r="T96" s="19" t="inlineStr">
        <is>
          <t>X</t>
        </is>
      </c>
      <c r="U96" s="20" t="inlineStr">
        <is>
          <t>X</t>
        </is>
      </c>
      <c r="V96" s="19" t="inlineStr">
        <is>
          <t>X</t>
        </is>
      </c>
      <c r="W96" s="19" t="inlineStr">
        <is>
          <t>X</t>
        </is>
      </c>
      <c r="X96" s="19" t="inlineStr">
        <is>
          <t>X</t>
        </is>
      </c>
      <c r="Y96" s="19" t="inlineStr">
        <is>
          <t>X</t>
        </is>
      </c>
      <c r="Z96" s="19" t="inlineStr">
        <is>
          <t>X</t>
        </is>
      </c>
      <c r="AA96" s="19" t="inlineStr">
        <is>
          <t>X</t>
        </is>
      </c>
      <c r="AB96" s="20" t="inlineStr">
        <is>
          <t>CN</t>
        </is>
      </c>
      <c r="AC96" s="19" t="inlineStr">
        <is>
          <t>X</t>
        </is>
      </c>
      <c r="AD96" s="19" t="inlineStr">
        <is>
          <t>X</t>
        </is>
      </c>
      <c r="AE96" s="19" t="inlineStr">
        <is>
          <t>X</t>
        </is>
      </c>
      <c r="AF96" s="19" t="inlineStr">
        <is>
          <t>X</t>
        </is>
      </c>
      <c r="AG96" s="19" t="inlineStr">
        <is>
          <t>X</t>
        </is>
      </c>
      <c r="AH96" s="19" t="inlineStr">
        <is>
          <t>X</t>
        </is>
      </c>
      <c r="AI96" s="20" t="inlineStr">
        <is>
          <t>CN</t>
        </is>
      </c>
      <c r="AJ96" s="19" t="inlineStr">
        <is>
          <t>P</t>
        </is>
      </c>
      <c r="AK96" s="21">
        <f>COUNTIF(F96:AJ96,"X") + COUNTIF(F96:AJ96,"x") + COUNTIF(F96:AJ96,"1/2")*0.5 + COUNTIF(F96:AJ96,"0.5")*0.5 + COUNTIF(F96:AJ96,"P")</f>
        <v/>
      </c>
      <c r="AL96" s="17" t="inlineStr">
        <is>
          <t>-</t>
        </is>
      </c>
      <c r="AM96" s="17" t="inlineStr">
        <is>
          <t>-</t>
        </is>
      </c>
      <c r="AN96" s="17" t="inlineStr">
        <is>
          <t>-</t>
        </is>
      </c>
      <c r="AO96" s="17" t="n">
        <v>3</v>
      </c>
      <c r="AP96" s="17" t="n">
        <v>28</v>
      </c>
      <c r="AQ96" s="21" t="n">
        <v>0</v>
      </c>
      <c r="AR96" s="17">
        <f>COUNTIF(F96:AJ96,"P") + COUNTIF(F96:AJ96,"p")</f>
        <v/>
      </c>
      <c r="AS96" s="18" t="inlineStr"/>
    </row>
    <row r="97">
      <c r="A97" s="17" t="n">
        <v>88</v>
      </c>
      <c r="B97" s="17" t="inlineStr">
        <is>
          <t>10008478</t>
        </is>
      </c>
      <c r="C97" s="18" t="inlineStr">
        <is>
          <t>Đinh Văn Công</t>
        </is>
      </c>
      <c r="D97" s="17" t="inlineStr">
        <is>
          <t>CT</t>
        </is>
      </c>
      <c r="E97" s="18" t="inlineStr">
        <is>
          <t>Kỹ sư hiện trường</t>
        </is>
      </c>
      <c r="F97" s="19" t="inlineStr">
        <is>
          <t>X</t>
        </is>
      </c>
      <c r="G97" s="20" t="inlineStr">
        <is>
          <t>X</t>
        </is>
      </c>
      <c r="H97" s="19" t="inlineStr">
        <is>
          <t>X</t>
        </is>
      </c>
      <c r="I97" s="19" t="inlineStr">
        <is>
          <t>X</t>
        </is>
      </c>
      <c r="J97" s="19" t="inlineStr">
        <is>
          <t>X</t>
        </is>
      </c>
      <c r="K97" s="19" t="inlineStr">
        <is>
          <t>X</t>
        </is>
      </c>
      <c r="L97" s="19" t="inlineStr">
        <is>
          <t>X</t>
        </is>
      </c>
      <c r="M97" s="19" t="inlineStr">
        <is>
          <t>X</t>
        </is>
      </c>
      <c r="N97" s="20" t="inlineStr">
        <is>
          <t>X</t>
        </is>
      </c>
      <c r="O97" s="19" t="inlineStr">
        <is>
          <t>X</t>
        </is>
      </c>
      <c r="P97" s="19" t="inlineStr">
        <is>
          <t>X</t>
        </is>
      </c>
      <c r="Q97" s="19" t="inlineStr">
        <is>
          <t>X</t>
        </is>
      </c>
      <c r="R97" s="19" t="inlineStr">
        <is>
          <t>X</t>
        </is>
      </c>
      <c r="S97" s="19" t="inlineStr">
        <is>
          <t>X</t>
        </is>
      </c>
      <c r="T97" s="19" t="inlineStr">
        <is>
          <t>X</t>
        </is>
      </c>
      <c r="U97" s="20" t="inlineStr">
        <is>
          <t>X</t>
        </is>
      </c>
      <c r="V97" s="19" t="inlineStr">
        <is>
          <t>X</t>
        </is>
      </c>
      <c r="W97" s="19" t="inlineStr">
        <is>
          <t>X</t>
        </is>
      </c>
      <c r="X97" s="19" t="inlineStr">
        <is>
          <t>X</t>
        </is>
      </c>
      <c r="Y97" s="19" t="inlineStr">
        <is>
          <t>X</t>
        </is>
      </c>
      <c r="Z97" s="19" t="inlineStr">
        <is>
          <t>X</t>
        </is>
      </c>
      <c r="AA97" s="19" t="inlineStr">
        <is>
          <t>X</t>
        </is>
      </c>
      <c r="AB97" s="20" t="inlineStr">
        <is>
          <t>X</t>
        </is>
      </c>
      <c r="AC97" s="19" t="inlineStr">
        <is>
          <t>X</t>
        </is>
      </c>
      <c r="AD97" s="19" t="inlineStr">
        <is>
          <t>X</t>
        </is>
      </c>
      <c r="AE97" s="19" t="inlineStr">
        <is>
          <t>X</t>
        </is>
      </c>
      <c r="AF97" s="19" t="inlineStr">
        <is>
          <t>X</t>
        </is>
      </c>
      <c r="AG97" s="19" t="inlineStr">
        <is>
          <t>X</t>
        </is>
      </c>
      <c r="AH97" s="19" t="inlineStr">
        <is>
          <t>P</t>
        </is>
      </c>
      <c r="AI97" s="20" t="inlineStr">
        <is>
          <t>CN</t>
        </is>
      </c>
      <c r="AJ97" s="19" t="inlineStr">
        <is>
          <t>P</t>
        </is>
      </c>
      <c r="AK97" s="21">
        <f>COUNTIF(F97:AJ97,"X") + COUNTIF(F97:AJ97,"x") + COUNTIF(F97:AJ97,"1/2")*0.5 + COUNTIF(F97:AJ97,"0.5")*0.5 + COUNTIF(F97:AJ97,"P")</f>
        <v/>
      </c>
      <c r="AL97" s="17" t="inlineStr">
        <is>
          <t>-</t>
        </is>
      </c>
      <c r="AM97" s="17" t="inlineStr">
        <is>
          <t>-</t>
        </is>
      </c>
      <c r="AN97" s="17" t="inlineStr">
        <is>
          <t>-</t>
        </is>
      </c>
      <c r="AO97" s="17" t="n">
        <v>4</v>
      </c>
      <c r="AP97" s="17" t="n">
        <v>28</v>
      </c>
      <c r="AQ97" s="21" t="n">
        <v>0</v>
      </c>
      <c r="AR97" s="17">
        <f>COUNTIF(F97:AJ97,"P") + COUNTIF(F97:AJ97,"p")</f>
        <v/>
      </c>
      <c r="AS97" s="18" t="inlineStr"/>
    </row>
    <row r="98">
      <c r="A98" s="17" t="n">
        <v>89</v>
      </c>
      <c r="B98" s="17" t="inlineStr">
        <is>
          <t>10008611.FCIC</t>
        </is>
      </c>
      <c r="C98" s="18" t="inlineStr">
        <is>
          <t>Hoàng Văn Vinh</t>
        </is>
      </c>
      <c r="D98" s="17" t="inlineStr">
        <is>
          <t>CT</t>
        </is>
      </c>
      <c r="E98" s="18" t="inlineStr">
        <is>
          <t>Kỹ sư hiện trường</t>
        </is>
      </c>
      <c r="F98" s="19" t="inlineStr">
        <is>
          <t>X</t>
        </is>
      </c>
      <c r="G98" s="20" t="inlineStr">
        <is>
          <t>X</t>
        </is>
      </c>
      <c r="H98" s="19" t="inlineStr">
        <is>
          <t>X</t>
        </is>
      </c>
      <c r="I98" s="19" t="inlineStr">
        <is>
          <t>X</t>
        </is>
      </c>
      <c r="J98" s="19" t="inlineStr">
        <is>
          <t>X</t>
        </is>
      </c>
      <c r="K98" s="19" t="inlineStr">
        <is>
          <t>X</t>
        </is>
      </c>
      <c r="L98" s="19" t="inlineStr">
        <is>
          <t>X</t>
        </is>
      </c>
      <c r="M98" s="19" t="inlineStr">
        <is>
          <t>X</t>
        </is>
      </c>
      <c r="N98" s="20" t="inlineStr">
        <is>
          <t>X</t>
        </is>
      </c>
      <c r="O98" s="19" t="inlineStr">
        <is>
          <t>X</t>
        </is>
      </c>
      <c r="P98" s="19" t="inlineStr">
        <is>
          <t>X</t>
        </is>
      </c>
      <c r="Q98" s="19" t="inlineStr">
        <is>
          <t>X</t>
        </is>
      </c>
      <c r="R98" s="19" t="inlineStr">
        <is>
          <t>X</t>
        </is>
      </c>
      <c r="S98" s="19" t="inlineStr">
        <is>
          <t>X</t>
        </is>
      </c>
      <c r="T98" s="19" t="inlineStr">
        <is>
          <t>X</t>
        </is>
      </c>
      <c r="U98" s="20" t="inlineStr">
        <is>
          <t>X</t>
        </is>
      </c>
      <c r="V98" s="19" t="inlineStr">
        <is>
          <t>X</t>
        </is>
      </c>
      <c r="W98" s="19" t="inlineStr">
        <is>
          <t>X</t>
        </is>
      </c>
      <c r="X98" s="19" t="inlineStr">
        <is>
          <t>X</t>
        </is>
      </c>
      <c r="Y98" s="19" t="inlineStr">
        <is>
          <t>X</t>
        </is>
      </c>
      <c r="Z98" s="19" t="inlineStr">
        <is>
          <t>X</t>
        </is>
      </c>
      <c r="AA98" s="19" t="inlineStr">
        <is>
          <t>X</t>
        </is>
      </c>
      <c r="AB98" s="20" t="inlineStr">
        <is>
          <t>X</t>
        </is>
      </c>
      <c r="AC98" s="19" t="inlineStr">
        <is>
          <t>X</t>
        </is>
      </c>
      <c r="AD98" s="19" t="inlineStr">
        <is>
          <t>X</t>
        </is>
      </c>
      <c r="AE98" s="19" t="inlineStr">
        <is>
          <t>X</t>
        </is>
      </c>
      <c r="AF98" s="19" t="inlineStr">
        <is>
          <t>X</t>
        </is>
      </c>
      <c r="AG98" s="19" t="inlineStr">
        <is>
          <t>X</t>
        </is>
      </c>
      <c r="AH98" s="19" t="inlineStr">
        <is>
          <t>V</t>
        </is>
      </c>
      <c r="AI98" s="20" t="inlineStr">
        <is>
          <t>CN</t>
        </is>
      </c>
      <c r="AJ98" s="19" t="inlineStr">
        <is>
          <t>P</t>
        </is>
      </c>
      <c r="AK98" s="21">
        <f>COUNTIF(F98:AJ98,"X") + COUNTIF(F98:AJ98,"x") + COUNTIF(F98:AJ98,"1/2")*0.5 + COUNTIF(F98:AJ98,"0.5")*0.5 + COUNTIF(F98:AJ98,"P")</f>
        <v/>
      </c>
      <c r="AL98" s="17" t="inlineStr">
        <is>
          <t>-</t>
        </is>
      </c>
      <c r="AM98" s="17" t="inlineStr">
        <is>
          <t>-</t>
        </is>
      </c>
      <c r="AN98" s="17" t="inlineStr">
        <is>
          <t>-</t>
        </is>
      </c>
      <c r="AO98" s="17" t="n">
        <v>4</v>
      </c>
      <c r="AP98" s="17" t="n">
        <v>28</v>
      </c>
      <c r="AQ98" s="21" t="n">
        <v>0</v>
      </c>
      <c r="AR98" s="17">
        <f>COUNTIF(F98:AJ98,"P") + COUNTIF(F98:AJ98,"p")</f>
        <v/>
      </c>
      <c r="AS98" s="18" t="inlineStr"/>
    </row>
    <row r="99">
      <c r="A99" s="17" t="n">
        <v>90</v>
      </c>
      <c r="B99" s="17" t="inlineStr">
        <is>
          <t>10008756</t>
        </is>
      </c>
      <c r="C99" s="18" t="inlineStr">
        <is>
          <t>Tạ Văn Như</t>
        </is>
      </c>
      <c r="D99" s="17" t="inlineStr">
        <is>
          <t>CT</t>
        </is>
      </c>
      <c r="E99" s="18" t="inlineStr">
        <is>
          <t>Chỉ huy trưởng</t>
        </is>
      </c>
      <c r="F99" s="19" t="inlineStr">
        <is>
          <t>X</t>
        </is>
      </c>
      <c r="G99" s="20" t="inlineStr">
        <is>
          <t>X</t>
        </is>
      </c>
      <c r="H99" s="19" t="inlineStr">
        <is>
          <t>X</t>
        </is>
      </c>
      <c r="I99" s="19" t="inlineStr">
        <is>
          <t>X</t>
        </is>
      </c>
      <c r="J99" s="19" t="inlineStr">
        <is>
          <t>X</t>
        </is>
      </c>
      <c r="K99" s="19" t="inlineStr">
        <is>
          <t>X</t>
        </is>
      </c>
      <c r="L99" s="19" t="inlineStr">
        <is>
          <t>X</t>
        </is>
      </c>
      <c r="M99" s="19" t="inlineStr">
        <is>
          <t>X</t>
        </is>
      </c>
      <c r="N99" s="20" t="inlineStr">
        <is>
          <t>X</t>
        </is>
      </c>
      <c r="O99" s="19" t="inlineStr">
        <is>
          <t>X</t>
        </is>
      </c>
      <c r="P99" s="19" t="inlineStr">
        <is>
          <t>X</t>
        </is>
      </c>
      <c r="Q99" s="19" t="inlineStr">
        <is>
          <t>X</t>
        </is>
      </c>
      <c r="R99" s="19" t="inlineStr">
        <is>
          <t>X</t>
        </is>
      </c>
      <c r="S99" s="19" t="inlineStr">
        <is>
          <t>X</t>
        </is>
      </c>
      <c r="T99" s="19" t="inlineStr">
        <is>
          <t>X</t>
        </is>
      </c>
      <c r="U99" s="20" t="inlineStr">
        <is>
          <t>X</t>
        </is>
      </c>
      <c r="V99" s="19" t="inlineStr">
        <is>
          <t>X</t>
        </is>
      </c>
      <c r="W99" s="19" t="inlineStr">
        <is>
          <t>X</t>
        </is>
      </c>
      <c r="X99" s="19" t="inlineStr">
        <is>
          <t>X</t>
        </is>
      </c>
      <c r="Y99" s="19" t="inlineStr">
        <is>
          <t>X</t>
        </is>
      </c>
      <c r="Z99" s="19" t="inlineStr">
        <is>
          <t>X</t>
        </is>
      </c>
      <c r="AA99" s="19" t="inlineStr">
        <is>
          <t>X</t>
        </is>
      </c>
      <c r="AB99" s="20" t="inlineStr">
        <is>
          <t>X</t>
        </is>
      </c>
      <c r="AC99" s="19" t="inlineStr">
        <is>
          <t>X</t>
        </is>
      </c>
      <c r="AD99" s="19" t="inlineStr">
        <is>
          <t>X</t>
        </is>
      </c>
      <c r="AE99" s="19" t="inlineStr">
        <is>
          <t>X</t>
        </is>
      </c>
      <c r="AF99" s="19" t="inlineStr">
        <is>
          <t>X</t>
        </is>
      </c>
      <c r="AG99" s="19" t="inlineStr">
        <is>
          <t>V</t>
        </is>
      </c>
      <c r="AH99" s="19" t="inlineStr">
        <is>
          <t>V</t>
        </is>
      </c>
      <c r="AI99" s="20" t="inlineStr">
        <is>
          <t>X</t>
        </is>
      </c>
      <c r="AJ99" s="19" t="inlineStr">
        <is>
          <t>P</t>
        </is>
      </c>
      <c r="AK99" s="21">
        <f>COUNTIF(F99:AJ99,"X") + COUNTIF(F99:AJ99,"x") + COUNTIF(F99:AJ99,"1/2")*0.5 + COUNTIF(F99:AJ99,"0.5")*0.5 + COUNTIF(F99:AJ99,"P")</f>
        <v/>
      </c>
      <c r="AL99" s="17" t="inlineStr">
        <is>
          <t>-</t>
        </is>
      </c>
      <c r="AM99" s="17" t="inlineStr">
        <is>
          <t>-</t>
        </is>
      </c>
      <c r="AN99" s="17" t="inlineStr">
        <is>
          <t>-</t>
        </is>
      </c>
      <c r="AO99" s="17" t="n">
        <v>5</v>
      </c>
      <c r="AP99" s="17" t="n">
        <v>28</v>
      </c>
      <c r="AQ99" s="21" t="n">
        <v>0</v>
      </c>
      <c r="AR99" s="17">
        <f>COUNTIF(F99:AJ99,"P") + COUNTIF(F99:AJ99,"p")</f>
        <v/>
      </c>
      <c r="AS99" s="18" t="inlineStr"/>
    </row>
    <row r="100">
      <c r="A100" s="17" t="n">
        <v>91</v>
      </c>
      <c r="B100" s="17" t="inlineStr">
        <is>
          <t>10008921</t>
        </is>
      </c>
      <c r="C100" s="18" t="inlineStr">
        <is>
          <t>Phạm Công Thanh</t>
        </is>
      </c>
      <c r="D100" s="17" t="inlineStr">
        <is>
          <t>CT</t>
        </is>
      </c>
      <c r="E100" s="18" t="inlineStr">
        <is>
          <t>Kỹ sư hiện trường</t>
        </is>
      </c>
      <c r="F100" s="19" t="inlineStr">
        <is>
          <t>X</t>
        </is>
      </c>
      <c r="G100" s="20" t="inlineStr">
        <is>
          <t>X</t>
        </is>
      </c>
      <c r="H100" s="19" t="inlineStr">
        <is>
          <t>X</t>
        </is>
      </c>
      <c r="I100" s="19" t="inlineStr">
        <is>
          <t>X</t>
        </is>
      </c>
      <c r="J100" s="19" t="inlineStr">
        <is>
          <t>X</t>
        </is>
      </c>
      <c r="K100" s="19" t="inlineStr">
        <is>
          <t>X</t>
        </is>
      </c>
      <c r="L100" s="19" t="inlineStr">
        <is>
          <t>X</t>
        </is>
      </c>
      <c r="M100" s="19" t="inlineStr">
        <is>
          <t>X</t>
        </is>
      </c>
      <c r="N100" s="20" t="inlineStr">
        <is>
          <t>X</t>
        </is>
      </c>
      <c r="O100" s="19" t="inlineStr">
        <is>
          <t>X</t>
        </is>
      </c>
      <c r="P100" s="19" t="inlineStr">
        <is>
          <t>X</t>
        </is>
      </c>
      <c r="Q100" s="19" t="inlineStr">
        <is>
          <t>X</t>
        </is>
      </c>
      <c r="R100" s="19" t="inlineStr">
        <is>
          <t>X</t>
        </is>
      </c>
      <c r="S100" s="19" t="inlineStr">
        <is>
          <t>X</t>
        </is>
      </c>
      <c r="T100" s="19" t="inlineStr">
        <is>
          <t>X</t>
        </is>
      </c>
      <c r="U100" s="20" t="inlineStr">
        <is>
          <t>X</t>
        </is>
      </c>
      <c r="V100" s="19" t="inlineStr">
        <is>
          <t>X</t>
        </is>
      </c>
      <c r="W100" s="19" t="inlineStr">
        <is>
          <t>X</t>
        </is>
      </c>
      <c r="X100" s="19" t="inlineStr">
        <is>
          <t>X</t>
        </is>
      </c>
      <c r="Y100" s="19" t="inlineStr">
        <is>
          <t>X</t>
        </is>
      </c>
      <c r="Z100" s="19" t="inlineStr">
        <is>
          <t>X</t>
        </is>
      </c>
      <c r="AA100" s="19" t="inlineStr">
        <is>
          <t>X</t>
        </is>
      </c>
      <c r="AB100" s="20" t="inlineStr">
        <is>
          <t>X</t>
        </is>
      </c>
      <c r="AC100" s="19" t="inlineStr">
        <is>
          <t>X</t>
        </is>
      </c>
      <c r="AD100" s="19" t="inlineStr">
        <is>
          <t>X</t>
        </is>
      </c>
      <c r="AE100" s="19" t="inlineStr">
        <is>
          <t>X</t>
        </is>
      </c>
      <c r="AF100" s="19" t="inlineStr">
        <is>
          <t>X</t>
        </is>
      </c>
      <c r="AG100" s="19" t="inlineStr">
        <is>
          <t>P</t>
        </is>
      </c>
      <c r="AH100" s="19" t="inlineStr">
        <is>
          <t>P</t>
        </is>
      </c>
      <c r="AI100" s="20" t="inlineStr">
        <is>
          <t>X</t>
        </is>
      </c>
      <c r="AJ100" s="19" t="inlineStr">
        <is>
          <t>P</t>
        </is>
      </c>
      <c r="AK100" s="21">
        <f>COUNTIF(F100:AJ100,"X") + COUNTIF(F100:AJ100,"x") + COUNTIF(F100:AJ100,"1/2")*0.5 + COUNTIF(F100:AJ100,"0.5")*0.5 + COUNTIF(F100:AJ100,"P")</f>
        <v/>
      </c>
      <c r="AL100" s="17" t="inlineStr">
        <is>
          <t>-</t>
        </is>
      </c>
      <c r="AM100" s="17" t="inlineStr">
        <is>
          <t>-</t>
        </is>
      </c>
      <c r="AN100" s="17" t="inlineStr">
        <is>
          <t>-</t>
        </is>
      </c>
      <c r="AO100" s="17" t="n">
        <v>5</v>
      </c>
      <c r="AP100" s="17" t="n">
        <v>28</v>
      </c>
      <c r="AQ100" s="21" t="n">
        <v>0</v>
      </c>
      <c r="AR100" s="17">
        <f>COUNTIF(F100:AJ100,"P") + COUNTIF(F100:AJ100,"p")</f>
        <v/>
      </c>
      <c r="AS100" s="18" t="inlineStr"/>
    </row>
    <row r="101">
      <c r="A101" s="17" t="n">
        <v>92</v>
      </c>
      <c r="B101" s="17" t="inlineStr">
        <is>
          <t>10008923</t>
        </is>
      </c>
      <c r="C101" s="18" t="inlineStr">
        <is>
          <t>Lương Văn Khánh</t>
        </is>
      </c>
      <c r="D101" s="17" t="inlineStr">
        <is>
          <t>CT</t>
        </is>
      </c>
      <c r="E101" s="18" t="inlineStr">
        <is>
          <t>Trắc đạc</t>
        </is>
      </c>
      <c r="F101" s="19" t="inlineStr">
        <is>
          <t>X</t>
        </is>
      </c>
      <c r="G101" s="20" t="inlineStr">
        <is>
          <t>X</t>
        </is>
      </c>
      <c r="H101" s="19" t="inlineStr">
        <is>
          <t>X</t>
        </is>
      </c>
      <c r="I101" s="19" t="inlineStr">
        <is>
          <t>X</t>
        </is>
      </c>
      <c r="J101" s="19" t="inlineStr">
        <is>
          <t>X</t>
        </is>
      </c>
      <c r="K101" s="19" t="inlineStr">
        <is>
          <t>X</t>
        </is>
      </c>
      <c r="L101" s="19" t="inlineStr">
        <is>
          <t>X</t>
        </is>
      </c>
      <c r="M101" s="19" t="inlineStr">
        <is>
          <t>X</t>
        </is>
      </c>
      <c r="N101" s="20" t="inlineStr">
        <is>
          <t>X</t>
        </is>
      </c>
      <c r="O101" s="19" t="inlineStr">
        <is>
          <t>X</t>
        </is>
      </c>
      <c r="P101" s="19" t="inlineStr">
        <is>
          <t>X</t>
        </is>
      </c>
      <c r="Q101" s="19" t="inlineStr">
        <is>
          <t>X</t>
        </is>
      </c>
      <c r="R101" s="19" t="inlineStr">
        <is>
          <t>X</t>
        </is>
      </c>
      <c r="S101" s="19" t="inlineStr">
        <is>
          <t>X</t>
        </is>
      </c>
      <c r="T101" s="19" t="inlineStr">
        <is>
          <t>X</t>
        </is>
      </c>
      <c r="U101" s="20" t="inlineStr">
        <is>
          <t>X</t>
        </is>
      </c>
      <c r="V101" s="19" t="inlineStr">
        <is>
          <t>X</t>
        </is>
      </c>
      <c r="W101" s="19" t="inlineStr">
        <is>
          <t>X</t>
        </is>
      </c>
      <c r="X101" s="19" t="inlineStr">
        <is>
          <t>X</t>
        </is>
      </c>
      <c r="Y101" s="19" t="inlineStr">
        <is>
          <t>X</t>
        </is>
      </c>
      <c r="Z101" s="19" t="inlineStr">
        <is>
          <t>X</t>
        </is>
      </c>
      <c r="AA101" s="19" t="inlineStr">
        <is>
          <t>X</t>
        </is>
      </c>
      <c r="AB101" s="20" t="inlineStr">
        <is>
          <t>X</t>
        </is>
      </c>
      <c r="AC101" s="19" t="inlineStr">
        <is>
          <t>X</t>
        </is>
      </c>
      <c r="AD101" s="19" t="inlineStr">
        <is>
          <t>X</t>
        </is>
      </c>
      <c r="AE101" s="19" t="inlineStr">
        <is>
          <t>X</t>
        </is>
      </c>
      <c r="AF101" s="19" t="inlineStr">
        <is>
          <t>X</t>
        </is>
      </c>
      <c r="AG101" s="19" t="inlineStr">
        <is>
          <t>P</t>
        </is>
      </c>
      <c r="AH101" s="19" t="inlineStr">
        <is>
          <t>P</t>
        </is>
      </c>
      <c r="AI101" s="20" t="inlineStr">
        <is>
          <t>X</t>
        </is>
      </c>
      <c r="AJ101" s="19" t="inlineStr">
        <is>
          <t>P</t>
        </is>
      </c>
      <c r="AK101" s="21">
        <f>COUNTIF(F101:AJ101,"X") + COUNTIF(F101:AJ101,"x") + COUNTIF(F101:AJ101,"1/2")*0.5 + COUNTIF(F101:AJ101,"0.5")*0.5 + COUNTIF(F101:AJ101,"P")</f>
        <v/>
      </c>
      <c r="AL101" s="17" t="inlineStr">
        <is>
          <t>-</t>
        </is>
      </c>
      <c r="AM101" s="17" t="inlineStr">
        <is>
          <t>-</t>
        </is>
      </c>
      <c r="AN101" s="17" t="inlineStr">
        <is>
          <t>-</t>
        </is>
      </c>
      <c r="AO101" s="17" t="n">
        <v>5</v>
      </c>
      <c r="AP101" s="17" t="n">
        <v>28</v>
      </c>
      <c r="AQ101" s="21" t="n">
        <v>0</v>
      </c>
      <c r="AR101" s="17">
        <f>COUNTIF(F101:AJ101,"P") + COUNTIF(F101:AJ101,"p")</f>
        <v/>
      </c>
      <c r="AS101" s="18" t="inlineStr"/>
    </row>
    <row r="102">
      <c r="A102" s="17" t="n">
        <v>93</v>
      </c>
      <c r="B102" s="17" t="inlineStr">
        <is>
          <t>10009028.FCIC</t>
        </is>
      </c>
      <c r="C102" s="18" t="inlineStr">
        <is>
          <t>Vũ Xuân Trường</t>
        </is>
      </c>
      <c r="D102" s="17" t="inlineStr">
        <is>
          <t>CT</t>
        </is>
      </c>
      <c r="E102" s="18" t="inlineStr">
        <is>
          <t>Chỉ huy trưởng</t>
        </is>
      </c>
      <c r="F102" s="19" t="inlineStr">
        <is>
          <t>X</t>
        </is>
      </c>
      <c r="G102" s="20" t="inlineStr">
        <is>
          <t>X</t>
        </is>
      </c>
      <c r="H102" s="19" t="inlineStr">
        <is>
          <t>X</t>
        </is>
      </c>
      <c r="I102" s="19" t="inlineStr">
        <is>
          <t>X</t>
        </is>
      </c>
      <c r="J102" s="19" t="inlineStr">
        <is>
          <t>X</t>
        </is>
      </c>
      <c r="K102" s="19" t="inlineStr">
        <is>
          <t>X</t>
        </is>
      </c>
      <c r="L102" s="19" t="inlineStr">
        <is>
          <t>X</t>
        </is>
      </c>
      <c r="M102" s="19" t="inlineStr">
        <is>
          <t>X</t>
        </is>
      </c>
      <c r="N102" s="20" t="inlineStr">
        <is>
          <t>X</t>
        </is>
      </c>
      <c r="O102" s="19" t="inlineStr">
        <is>
          <t>X</t>
        </is>
      </c>
      <c r="P102" s="19" t="inlineStr">
        <is>
          <t>X</t>
        </is>
      </c>
      <c r="Q102" s="19" t="inlineStr">
        <is>
          <t>X</t>
        </is>
      </c>
      <c r="R102" s="19" t="inlineStr">
        <is>
          <t>X</t>
        </is>
      </c>
      <c r="S102" s="19" t="inlineStr">
        <is>
          <t>X</t>
        </is>
      </c>
      <c r="T102" s="19" t="inlineStr">
        <is>
          <t>X</t>
        </is>
      </c>
      <c r="U102" s="20" t="inlineStr">
        <is>
          <t>X</t>
        </is>
      </c>
      <c r="V102" s="19" t="inlineStr">
        <is>
          <t>X</t>
        </is>
      </c>
      <c r="W102" s="19" t="inlineStr">
        <is>
          <t>X</t>
        </is>
      </c>
      <c r="X102" s="19" t="inlineStr">
        <is>
          <t>X</t>
        </is>
      </c>
      <c r="Y102" s="19" t="inlineStr">
        <is>
          <t>X</t>
        </is>
      </c>
      <c r="Z102" s="19" t="inlineStr">
        <is>
          <t>X</t>
        </is>
      </c>
      <c r="AA102" s="19" t="inlineStr">
        <is>
          <t>X</t>
        </is>
      </c>
      <c r="AB102" s="20" t="inlineStr">
        <is>
          <t>X</t>
        </is>
      </c>
      <c r="AC102" s="19" t="inlineStr">
        <is>
          <t>X</t>
        </is>
      </c>
      <c r="AD102" s="19" t="inlineStr">
        <is>
          <t>X</t>
        </is>
      </c>
      <c r="AE102" s="19" t="inlineStr">
        <is>
          <t>X</t>
        </is>
      </c>
      <c r="AF102" s="19" t="inlineStr">
        <is>
          <t>X</t>
        </is>
      </c>
      <c r="AG102" s="19" t="inlineStr">
        <is>
          <t>X</t>
        </is>
      </c>
      <c r="AH102" s="19" t="inlineStr">
        <is>
          <t>X</t>
        </is>
      </c>
      <c r="AI102" s="20" t="inlineStr">
        <is>
          <t>CN</t>
        </is>
      </c>
      <c r="AJ102" s="19" t="inlineStr">
        <is>
          <t>P</t>
        </is>
      </c>
      <c r="AK102" s="21">
        <f>COUNTIF(F102:AJ102,"X") + COUNTIF(F102:AJ102,"x") + COUNTIF(F102:AJ102,"1/2")*0.5 + COUNTIF(F102:AJ102,"0.5")*0.5 + COUNTIF(F102:AJ102,"P")</f>
        <v/>
      </c>
      <c r="AL102" s="17" t="inlineStr">
        <is>
          <t>-</t>
        </is>
      </c>
      <c r="AM102" s="17" t="inlineStr">
        <is>
          <t>-</t>
        </is>
      </c>
      <c r="AN102" s="17" t="inlineStr">
        <is>
          <t>-</t>
        </is>
      </c>
      <c r="AO102" s="17" t="n">
        <v>4</v>
      </c>
      <c r="AP102" s="17" t="n">
        <v>29</v>
      </c>
      <c r="AQ102" s="21" t="n">
        <v>0</v>
      </c>
      <c r="AR102" s="17">
        <f>COUNTIF(F102:AJ102,"P") + COUNTIF(F102:AJ102,"p")</f>
        <v/>
      </c>
      <c r="AS102" s="18" t="inlineStr"/>
    </row>
    <row r="103">
      <c r="A103" s="17" t="n">
        <v>94</v>
      </c>
      <c r="B103" s="17" t="inlineStr">
        <is>
          <t>10009035</t>
        </is>
      </c>
      <c r="C103" s="18" t="inlineStr">
        <is>
          <t>Ngô Tiến Nam</t>
        </is>
      </c>
      <c r="D103" s="17" t="inlineStr">
        <is>
          <t>CT</t>
        </is>
      </c>
      <c r="E103" s="18" t="inlineStr">
        <is>
          <t>Kỹ sư hiện trường</t>
        </is>
      </c>
      <c r="F103" s="19" t="inlineStr">
        <is>
          <t>X</t>
        </is>
      </c>
      <c r="G103" s="20" t="inlineStr">
        <is>
          <t>X</t>
        </is>
      </c>
      <c r="H103" s="19" t="inlineStr">
        <is>
          <t>X</t>
        </is>
      </c>
      <c r="I103" s="19" t="inlineStr">
        <is>
          <t>X</t>
        </is>
      </c>
      <c r="J103" s="19" t="inlineStr">
        <is>
          <t>X</t>
        </is>
      </c>
      <c r="K103" s="19" t="inlineStr">
        <is>
          <t>X</t>
        </is>
      </c>
      <c r="L103" s="19" t="inlineStr">
        <is>
          <t>X</t>
        </is>
      </c>
      <c r="M103" s="19" t="inlineStr">
        <is>
          <t>X</t>
        </is>
      </c>
      <c r="N103" s="20" t="inlineStr">
        <is>
          <t>X</t>
        </is>
      </c>
      <c r="O103" s="19" t="inlineStr">
        <is>
          <t>X</t>
        </is>
      </c>
      <c r="P103" s="19" t="inlineStr">
        <is>
          <t>X</t>
        </is>
      </c>
      <c r="Q103" s="19" t="inlineStr">
        <is>
          <t>X</t>
        </is>
      </c>
      <c r="R103" s="19" t="inlineStr">
        <is>
          <t>X</t>
        </is>
      </c>
      <c r="S103" s="19" t="inlineStr">
        <is>
          <t>X</t>
        </is>
      </c>
      <c r="T103" s="19" t="inlineStr">
        <is>
          <t>X</t>
        </is>
      </c>
      <c r="U103" s="20" t="inlineStr">
        <is>
          <t>X</t>
        </is>
      </c>
      <c r="V103" s="19" t="inlineStr">
        <is>
          <t>X</t>
        </is>
      </c>
      <c r="W103" s="19" t="inlineStr">
        <is>
          <t>X</t>
        </is>
      </c>
      <c r="X103" s="19" t="inlineStr">
        <is>
          <t>X</t>
        </is>
      </c>
      <c r="Y103" s="19" t="inlineStr">
        <is>
          <t>X</t>
        </is>
      </c>
      <c r="Z103" s="19" t="inlineStr">
        <is>
          <t>X</t>
        </is>
      </c>
      <c r="AA103" s="19" t="inlineStr">
        <is>
          <t>X</t>
        </is>
      </c>
      <c r="AB103" s="20" t="inlineStr">
        <is>
          <t>X</t>
        </is>
      </c>
      <c r="AC103" s="19" t="inlineStr">
        <is>
          <t>X</t>
        </is>
      </c>
      <c r="AD103" s="19" t="inlineStr">
        <is>
          <t>X</t>
        </is>
      </c>
      <c r="AE103" s="19" t="inlineStr">
        <is>
          <t>X</t>
        </is>
      </c>
      <c r="AF103" s="19" t="inlineStr">
        <is>
          <t>X</t>
        </is>
      </c>
      <c r="AG103" s="19" t="inlineStr">
        <is>
          <t>P</t>
        </is>
      </c>
      <c r="AH103" s="19" t="inlineStr">
        <is>
          <t>P</t>
        </is>
      </c>
      <c r="AI103" s="20" t="inlineStr">
        <is>
          <t>X</t>
        </is>
      </c>
      <c r="AJ103" s="19" t="inlineStr">
        <is>
          <t>P</t>
        </is>
      </c>
      <c r="AK103" s="21">
        <f>COUNTIF(F103:AJ103,"X") + COUNTIF(F103:AJ103,"x") + COUNTIF(F103:AJ103,"1/2")*0.5 + COUNTIF(F103:AJ103,"0.5")*0.5 + COUNTIF(F103:AJ103,"P")</f>
        <v/>
      </c>
      <c r="AL103" s="17" t="inlineStr">
        <is>
          <t>-</t>
        </is>
      </c>
      <c r="AM103" s="17" t="inlineStr">
        <is>
          <t>-</t>
        </is>
      </c>
      <c r="AN103" s="17" t="inlineStr">
        <is>
          <t>-</t>
        </is>
      </c>
      <c r="AO103" s="17" t="n">
        <v>5</v>
      </c>
      <c r="AP103" s="17" t="n">
        <v>28</v>
      </c>
      <c r="AQ103" s="21" t="n">
        <v>0</v>
      </c>
      <c r="AR103" s="17">
        <f>COUNTIF(F103:AJ103,"P") + COUNTIF(F103:AJ103,"p")</f>
        <v/>
      </c>
      <c r="AS103" s="18" t="inlineStr"/>
    </row>
    <row r="104">
      <c r="A104" s="17" t="n">
        <v>95</v>
      </c>
      <c r="B104" s="17" t="inlineStr">
        <is>
          <t>10009043.FCIC</t>
        </is>
      </c>
      <c r="C104" s="18" t="inlineStr">
        <is>
          <t>Đinh Thanh Liêm</t>
        </is>
      </c>
      <c r="D104" s="17" t="inlineStr">
        <is>
          <t>CT</t>
        </is>
      </c>
      <c r="E104" s="18" t="inlineStr">
        <is>
          <t>Chỉ huy phó</t>
        </is>
      </c>
      <c r="F104" s="19" t="inlineStr">
        <is>
          <t>X</t>
        </is>
      </c>
      <c r="G104" s="20" t="inlineStr">
        <is>
          <t>X</t>
        </is>
      </c>
      <c r="H104" s="19" t="inlineStr">
        <is>
          <t>X</t>
        </is>
      </c>
      <c r="I104" s="19" t="inlineStr">
        <is>
          <t>X</t>
        </is>
      </c>
      <c r="J104" s="19" t="inlineStr">
        <is>
          <t>X</t>
        </is>
      </c>
      <c r="K104" s="19" t="inlineStr">
        <is>
          <t>X</t>
        </is>
      </c>
      <c r="L104" s="19" t="inlineStr">
        <is>
          <t>X</t>
        </is>
      </c>
      <c r="M104" s="19" t="inlineStr">
        <is>
          <t>X</t>
        </is>
      </c>
      <c r="N104" s="20" t="inlineStr">
        <is>
          <t>X</t>
        </is>
      </c>
      <c r="O104" s="19" t="inlineStr">
        <is>
          <t>X</t>
        </is>
      </c>
      <c r="P104" s="19" t="inlineStr">
        <is>
          <t>X</t>
        </is>
      </c>
      <c r="Q104" s="19" t="inlineStr">
        <is>
          <t>X</t>
        </is>
      </c>
      <c r="R104" s="19" t="inlineStr">
        <is>
          <t>X</t>
        </is>
      </c>
      <c r="S104" s="19" t="inlineStr">
        <is>
          <t>X</t>
        </is>
      </c>
      <c r="T104" s="19" t="inlineStr">
        <is>
          <t>X</t>
        </is>
      </c>
      <c r="U104" s="20" t="inlineStr">
        <is>
          <t>X</t>
        </is>
      </c>
      <c r="V104" s="19" t="inlineStr">
        <is>
          <t>X</t>
        </is>
      </c>
      <c r="W104" s="19" t="inlineStr">
        <is>
          <t>X</t>
        </is>
      </c>
      <c r="X104" s="19" t="inlineStr">
        <is>
          <t>X</t>
        </is>
      </c>
      <c r="Y104" s="19" t="inlineStr">
        <is>
          <t>X</t>
        </is>
      </c>
      <c r="Z104" s="19" t="inlineStr">
        <is>
          <t>X</t>
        </is>
      </c>
      <c r="AA104" s="19" t="inlineStr">
        <is>
          <t>X</t>
        </is>
      </c>
      <c r="AB104" s="20" t="inlineStr">
        <is>
          <t>X</t>
        </is>
      </c>
      <c r="AC104" s="19" t="inlineStr">
        <is>
          <t>X</t>
        </is>
      </c>
      <c r="AD104" s="19" t="inlineStr">
        <is>
          <t>X</t>
        </is>
      </c>
      <c r="AE104" s="19" t="inlineStr">
        <is>
          <t>X</t>
        </is>
      </c>
      <c r="AF104" s="19" t="inlineStr">
        <is>
          <t>X</t>
        </is>
      </c>
      <c r="AG104" s="19" t="inlineStr">
        <is>
          <t>X</t>
        </is>
      </c>
      <c r="AH104" s="19" t="inlineStr">
        <is>
          <t>P</t>
        </is>
      </c>
      <c r="AI104" s="20" t="inlineStr">
        <is>
          <t>X</t>
        </is>
      </c>
      <c r="AJ104" s="19" t="inlineStr">
        <is>
          <t>P</t>
        </is>
      </c>
      <c r="AK104" s="21">
        <f>COUNTIF(F104:AJ104,"X") + COUNTIF(F104:AJ104,"x") + COUNTIF(F104:AJ104,"1/2")*0.5 + COUNTIF(F104:AJ104,"0.5")*0.5 + COUNTIF(F104:AJ104,"P")</f>
        <v/>
      </c>
      <c r="AL104" s="17" t="inlineStr">
        <is>
          <t>-</t>
        </is>
      </c>
      <c r="AM104" s="17" t="inlineStr">
        <is>
          <t>-</t>
        </is>
      </c>
      <c r="AN104" s="17" t="inlineStr">
        <is>
          <t>-</t>
        </is>
      </c>
      <c r="AO104" s="17" t="n">
        <v>5</v>
      </c>
      <c r="AP104" s="17" t="n">
        <v>29</v>
      </c>
      <c r="AQ104" s="21" t="n">
        <v>0</v>
      </c>
      <c r="AR104" s="17">
        <f>COUNTIF(F104:AJ104,"P") + COUNTIF(F104:AJ104,"p")</f>
        <v/>
      </c>
      <c r="AS104" s="18" t="inlineStr"/>
    </row>
    <row r="105">
      <c r="A105" s="17" t="n">
        <v>96</v>
      </c>
      <c r="B105" s="17" t="inlineStr">
        <is>
          <t>10009090</t>
        </is>
      </c>
      <c r="C105" s="18" t="inlineStr">
        <is>
          <t>Bùi Văn Cảnh</t>
        </is>
      </c>
      <c r="D105" s="17" t="inlineStr">
        <is>
          <t>CT</t>
        </is>
      </c>
      <c r="E105" s="18" t="inlineStr">
        <is>
          <t>Chỉ huy trưởng</t>
        </is>
      </c>
      <c r="F105" s="19" t="inlineStr">
        <is>
          <t>X</t>
        </is>
      </c>
      <c r="G105" s="20" t="inlineStr">
        <is>
          <t>X</t>
        </is>
      </c>
      <c r="H105" s="19" t="inlineStr">
        <is>
          <t>X</t>
        </is>
      </c>
      <c r="I105" s="19" t="inlineStr">
        <is>
          <t>X</t>
        </is>
      </c>
      <c r="J105" s="19" t="inlineStr">
        <is>
          <t>X</t>
        </is>
      </c>
      <c r="K105" s="19" t="inlineStr">
        <is>
          <t>X</t>
        </is>
      </c>
      <c r="L105" s="19" t="inlineStr">
        <is>
          <t>X</t>
        </is>
      </c>
      <c r="M105" s="19" t="inlineStr">
        <is>
          <t>X</t>
        </is>
      </c>
      <c r="N105" s="20" t="inlineStr">
        <is>
          <t>X</t>
        </is>
      </c>
      <c r="O105" s="19" t="inlineStr">
        <is>
          <t>X</t>
        </is>
      </c>
      <c r="P105" s="19" t="inlineStr">
        <is>
          <t>X</t>
        </is>
      </c>
      <c r="Q105" s="19" t="inlineStr">
        <is>
          <t>X</t>
        </is>
      </c>
      <c r="R105" s="19" t="inlineStr">
        <is>
          <t>X</t>
        </is>
      </c>
      <c r="S105" s="19" t="inlineStr">
        <is>
          <t>X</t>
        </is>
      </c>
      <c r="T105" s="19" t="inlineStr">
        <is>
          <t>X</t>
        </is>
      </c>
      <c r="U105" s="20" t="inlineStr">
        <is>
          <t>X</t>
        </is>
      </c>
      <c r="V105" s="19" t="inlineStr">
        <is>
          <t>X</t>
        </is>
      </c>
      <c r="W105" s="19" t="inlineStr">
        <is>
          <t>X</t>
        </is>
      </c>
      <c r="X105" s="19" t="inlineStr">
        <is>
          <t>X</t>
        </is>
      </c>
      <c r="Y105" s="19" t="inlineStr">
        <is>
          <t>X</t>
        </is>
      </c>
      <c r="Z105" s="19" t="inlineStr">
        <is>
          <t>X</t>
        </is>
      </c>
      <c r="AA105" s="19" t="inlineStr">
        <is>
          <t>X</t>
        </is>
      </c>
      <c r="AB105" s="20" t="inlineStr">
        <is>
          <t>X</t>
        </is>
      </c>
      <c r="AC105" s="19" t="inlineStr">
        <is>
          <t>X</t>
        </is>
      </c>
      <c r="AD105" s="19" t="inlineStr">
        <is>
          <t>X</t>
        </is>
      </c>
      <c r="AE105" s="19" t="inlineStr">
        <is>
          <t>X</t>
        </is>
      </c>
      <c r="AF105" s="19" t="inlineStr">
        <is>
          <t>V</t>
        </is>
      </c>
      <c r="AG105" s="19" t="inlineStr">
        <is>
          <t>P</t>
        </is>
      </c>
      <c r="AH105" s="19" t="inlineStr">
        <is>
          <t>P</t>
        </is>
      </c>
      <c r="AI105" s="20" t="inlineStr">
        <is>
          <t>X</t>
        </is>
      </c>
      <c r="AJ105" s="19" t="inlineStr">
        <is>
          <t>P</t>
        </is>
      </c>
      <c r="AK105" s="21">
        <f>COUNTIF(F105:AJ105,"X") + COUNTIF(F105:AJ105,"x") + COUNTIF(F105:AJ105,"1/2")*0.5 + COUNTIF(F105:AJ105,"0.5")*0.5 + COUNTIF(F105:AJ105,"P")</f>
        <v/>
      </c>
      <c r="AL105" s="17" t="inlineStr">
        <is>
          <t>-</t>
        </is>
      </c>
      <c r="AM105" s="17" t="inlineStr">
        <is>
          <t>-</t>
        </is>
      </c>
      <c r="AN105" s="17" t="inlineStr">
        <is>
          <t>-</t>
        </is>
      </c>
      <c r="AO105" s="17" t="n">
        <v>5</v>
      </c>
      <c r="AP105" s="17" t="n">
        <v>27</v>
      </c>
      <c r="AQ105" s="21" t="n">
        <v>0</v>
      </c>
      <c r="AR105" s="17">
        <f>COUNTIF(F105:AJ105,"P") + COUNTIF(F105:AJ105,"p")</f>
        <v/>
      </c>
      <c r="AS105" s="18" t="inlineStr"/>
    </row>
    <row r="106">
      <c r="A106" s="17" t="n">
        <v>97</v>
      </c>
      <c r="B106" s="17" t="inlineStr">
        <is>
          <t>10009135</t>
        </is>
      </c>
      <c r="C106" s="18" t="inlineStr">
        <is>
          <t>Phạm Văn Tính</t>
        </is>
      </c>
      <c r="D106" s="17" t="inlineStr">
        <is>
          <t>CT</t>
        </is>
      </c>
      <c r="E106" s="18" t="inlineStr">
        <is>
          <t>Kỹ sư chất lượng</t>
        </is>
      </c>
      <c r="F106" s="19" t="inlineStr">
        <is>
          <t>X</t>
        </is>
      </c>
      <c r="G106" s="20" t="inlineStr">
        <is>
          <t>X</t>
        </is>
      </c>
      <c r="H106" s="19" t="inlineStr">
        <is>
          <t>X</t>
        </is>
      </c>
      <c r="I106" s="19" t="inlineStr">
        <is>
          <t>X</t>
        </is>
      </c>
      <c r="J106" s="19" t="inlineStr">
        <is>
          <t>X</t>
        </is>
      </c>
      <c r="K106" s="19" t="inlineStr">
        <is>
          <t>X</t>
        </is>
      </c>
      <c r="L106" s="19" t="inlineStr">
        <is>
          <t>X</t>
        </is>
      </c>
      <c r="M106" s="19" t="inlineStr">
        <is>
          <t>X</t>
        </is>
      </c>
      <c r="N106" s="20" t="inlineStr">
        <is>
          <t>X</t>
        </is>
      </c>
      <c r="O106" s="19" t="inlineStr">
        <is>
          <t>X</t>
        </is>
      </c>
      <c r="P106" s="19" t="inlineStr">
        <is>
          <t>X</t>
        </is>
      </c>
      <c r="Q106" s="19" t="inlineStr">
        <is>
          <t>X</t>
        </is>
      </c>
      <c r="R106" s="19" t="inlineStr">
        <is>
          <t>X</t>
        </is>
      </c>
      <c r="S106" s="19" t="inlineStr">
        <is>
          <t>X</t>
        </is>
      </c>
      <c r="T106" s="19" t="inlineStr">
        <is>
          <t>X</t>
        </is>
      </c>
      <c r="U106" s="20" t="inlineStr">
        <is>
          <t>CN</t>
        </is>
      </c>
      <c r="V106" s="19" t="inlineStr">
        <is>
          <t>X</t>
        </is>
      </c>
      <c r="W106" s="19" t="inlineStr">
        <is>
          <t>X</t>
        </is>
      </c>
      <c r="X106" s="19" t="inlineStr">
        <is>
          <t>X</t>
        </is>
      </c>
      <c r="Y106" s="19" t="inlineStr">
        <is>
          <t>X</t>
        </is>
      </c>
      <c r="Z106" s="19" t="inlineStr">
        <is>
          <t>X</t>
        </is>
      </c>
      <c r="AA106" s="19" t="inlineStr">
        <is>
          <t>X</t>
        </is>
      </c>
      <c r="AB106" s="20" t="inlineStr">
        <is>
          <t>CN</t>
        </is>
      </c>
      <c r="AC106" s="19" t="inlineStr">
        <is>
          <t>X</t>
        </is>
      </c>
      <c r="AD106" s="19" t="inlineStr">
        <is>
          <t>X</t>
        </is>
      </c>
      <c r="AE106" s="19" t="inlineStr">
        <is>
          <t>X</t>
        </is>
      </c>
      <c r="AF106" s="19" t="inlineStr">
        <is>
          <t>X</t>
        </is>
      </c>
      <c r="AG106" s="19" t="inlineStr">
        <is>
          <t>X</t>
        </is>
      </c>
      <c r="AH106" s="19" t="inlineStr">
        <is>
          <t>X</t>
        </is>
      </c>
      <c r="AI106" s="20" t="inlineStr">
        <is>
          <t>CN</t>
        </is>
      </c>
      <c r="AJ106" s="19" t="inlineStr">
        <is>
          <t>X</t>
        </is>
      </c>
      <c r="AK106" s="21">
        <f>COUNTIF(F106:AJ106,"X") + COUNTIF(F106:AJ106,"x") + COUNTIF(F106:AJ106,"1/2")*0.5 + COUNTIF(F106:AJ106,"0.5")*0.5 + COUNTIF(F106:AJ106,"P")</f>
        <v/>
      </c>
      <c r="AL106" s="17" t="inlineStr">
        <is>
          <t>-</t>
        </is>
      </c>
      <c r="AM106" s="17" t="inlineStr">
        <is>
          <t>-</t>
        </is>
      </c>
      <c r="AN106" s="17" t="inlineStr">
        <is>
          <t>-</t>
        </is>
      </c>
      <c r="AO106" s="17" t="n">
        <v>2</v>
      </c>
      <c r="AP106" s="17" t="n">
        <v>28</v>
      </c>
      <c r="AQ106" s="21" t="n">
        <v>0</v>
      </c>
      <c r="AR106" s="17">
        <f>COUNTIF(F106:AJ106,"P") + COUNTIF(F106:AJ106,"p")</f>
        <v/>
      </c>
      <c r="AS106" s="18" t="inlineStr"/>
    </row>
    <row r="107">
      <c r="A107" s="17" t="n">
        <v>98</v>
      </c>
      <c r="B107" s="17" t="inlineStr">
        <is>
          <t>10009243</t>
        </is>
      </c>
      <c r="C107" s="18" t="inlineStr">
        <is>
          <t>Cao Văn Quang</t>
        </is>
      </c>
      <c r="D107" s="17" t="inlineStr">
        <is>
          <t>CT</t>
        </is>
      </c>
      <c r="E107" s="18" t="inlineStr">
        <is>
          <t>Kỹ sư hiện trường</t>
        </is>
      </c>
      <c r="F107" s="19" t="inlineStr">
        <is>
          <t>X</t>
        </is>
      </c>
      <c r="G107" s="20" t="inlineStr">
        <is>
          <t>X</t>
        </is>
      </c>
      <c r="H107" s="19" t="inlineStr">
        <is>
          <t>X</t>
        </is>
      </c>
      <c r="I107" s="19" t="inlineStr">
        <is>
          <t>X</t>
        </is>
      </c>
      <c r="J107" s="19" t="inlineStr">
        <is>
          <t>X</t>
        </is>
      </c>
      <c r="K107" s="19" t="inlineStr">
        <is>
          <t>X</t>
        </is>
      </c>
      <c r="L107" s="19" t="inlineStr">
        <is>
          <t>X</t>
        </is>
      </c>
      <c r="M107" s="19" t="inlineStr">
        <is>
          <t>X</t>
        </is>
      </c>
      <c r="N107" s="20" t="inlineStr">
        <is>
          <t>X</t>
        </is>
      </c>
      <c r="O107" s="19" t="inlineStr">
        <is>
          <t>X</t>
        </is>
      </c>
      <c r="P107" s="19" t="inlineStr">
        <is>
          <t>X</t>
        </is>
      </c>
      <c r="Q107" s="19" t="inlineStr">
        <is>
          <t>X</t>
        </is>
      </c>
      <c r="R107" s="19" t="inlineStr">
        <is>
          <t>X</t>
        </is>
      </c>
      <c r="S107" s="19" t="inlineStr">
        <is>
          <t>X</t>
        </is>
      </c>
      <c r="T107" s="19" t="inlineStr">
        <is>
          <t>X</t>
        </is>
      </c>
      <c r="U107" s="20" t="inlineStr">
        <is>
          <t>X</t>
        </is>
      </c>
      <c r="V107" s="19" t="inlineStr">
        <is>
          <t>X</t>
        </is>
      </c>
      <c r="W107" s="19" t="inlineStr">
        <is>
          <t>X</t>
        </is>
      </c>
      <c r="X107" s="19" t="inlineStr">
        <is>
          <t>X</t>
        </is>
      </c>
      <c r="Y107" s="19" t="inlineStr">
        <is>
          <t>X</t>
        </is>
      </c>
      <c r="Z107" s="19" t="inlineStr">
        <is>
          <t>X</t>
        </is>
      </c>
      <c r="AA107" s="19" t="inlineStr">
        <is>
          <t>X</t>
        </is>
      </c>
      <c r="AB107" s="20" t="inlineStr">
        <is>
          <t>X</t>
        </is>
      </c>
      <c r="AC107" s="19" t="inlineStr">
        <is>
          <t>X</t>
        </is>
      </c>
      <c r="AD107" s="19" t="inlineStr">
        <is>
          <t>X</t>
        </is>
      </c>
      <c r="AE107" s="19" t="inlineStr">
        <is>
          <t>X</t>
        </is>
      </c>
      <c r="AF107" s="19" t="inlineStr">
        <is>
          <t>X</t>
        </is>
      </c>
      <c r="AG107" s="19" t="inlineStr">
        <is>
          <t>X</t>
        </is>
      </c>
      <c r="AH107" s="19" t="inlineStr">
        <is>
          <t>V</t>
        </is>
      </c>
      <c r="AI107" s="20" t="inlineStr">
        <is>
          <t>CN</t>
        </is>
      </c>
      <c r="AJ107" s="19" t="inlineStr">
        <is>
          <t>P</t>
        </is>
      </c>
      <c r="AK107" s="21">
        <f>COUNTIF(F107:AJ107,"X") + COUNTIF(F107:AJ107,"x") + COUNTIF(F107:AJ107,"1/2")*0.5 + COUNTIF(F107:AJ107,"0.5")*0.5 + COUNTIF(F107:AJ107,"P")</f>
        <v/>
      </c>
      <c r="AL107" s="17" t="inlineStr">
        <is>
          <t>-</t>
        </is>
      </c>
      <c r="AM107" s="17" t="inlineStr">
        <is>
          <t>-</t>
        </is>
      </c>
      <c r="AN107" s="17" t="inlineStr">
        <is>
          <t>-</t>
        </is>
      </c>
      <c r="AO107" s="17" t="n">
        <v>4</v>
      </c>
      <c r="AP107" s="17" t="n">
        <v>28</v>
      </c>
      <c r="AQ107" s="21" t="n">
        <v>0</v>
      </c>
      <c r="AR107" s="17">
        <f>COUNTIF(F107:AJ107,"P") + COUNTIF(F107:AJ107,"p")</f>
        <v/>
      </c>
      <c r="AS107" s="18" t="inlineStr"/>
    </row>
    <row r="108">
      <c r="A108" s="17" t="n">
        <v>99</v>
      </c>
      <c r="B108" s="17" t="inlineStr">
        <is>
          <t>10009244</t>
        </is>
      </c>
      <c r="C108" s="18" t="inlineStr">
        <is>
          <t>Ngô Cao Đại</t>
        </is>
      </c>
      <c r="D108" s="17" t="inlineStr">
        <is>
          <t>CT</t>
        </is>
      </c>
      <c r="E108" s="18" t="inlineStr">
        <is>
          <t>Kỹ sư hiện trường</t>
        </is>
      </c>
      <c r="F108" s="19" t="inlineStr">
        <is>
          <t>X</t>
        </is>
      </c>
      <c r="G108" s="20" t="inlineStr">
        <is>
          <t>X</t>
        </is>
      </c>
      <c r="H108" s="19" t="inlineStr">
        <is>
          <t>X</t>
        </is>
      </c>
      <c r="I108" s="19" t="inlineStr">
        <is>
          <t>X</t>
        </is>
      </c>
      <c r="J108" s="19" t="inlineStr">
        <is>
          <t>X</t>
        </is>
      </c>
      <c r="K108" s="19" t="inlineStr">
        <is>
          <t>X</t>
        </is>
      </c>
      <c r="L108" s="19" t="inlineStr">
        <is>
          <t>X</t>
        </is>
      </c>
      <c r="M108" s="19" t="inlineStr">
        <is>
          <t>X</t>
        </is>
      </c>
      <c r="N108" s="20" t="inlineStr">
        <is>
          <t>X</t>
        </is>
      </c>
      <c r="O108" s="19" t="inlineStr">
        <is>
          <t>X</t>
        </is>
      </c>
      <c r="P108" s="19" t="inlineStr">
        <is>
          <t>X</t>
        </is>
      </c>
      <c r="Q108" s="19" t="inlineStr">
        <is>
          <t>X</t>
        </is>
      </c>
      <c r="R108" s="19" t="inlineStr">
        <is>
          <t>X</t>
        </is>
      </c>
      <c r="S108" s="19" t="inlineStr">
        <is>
          <t>X</t>
        </is>
      </c>
      <c r="T108" s="19" t="inlineStr">
        <is>
          <t>X</t>
        </is>
      </c>
      <c r="U108" s="20" t="inlineStr">
        <is>
          <t>X</t>
        </is>
      </c>
      <c r="V108" s="19" t="inlineStr">
        <is>
          <t>X</t>
        </is>
      </c>
      <c r="W108" s="19" t="inlineStr">
        <is>
          <t>X</t>
        </is>
      </c>
      <c r="X108" s="19" t="inlineStr">
        <is>
          <t>X</t>
        </is>
      </c>
      <c r="Y108" s="19" t="inlineStr">
        <is>
          <t>X</t>
        </is>
      </c>
      <c r="Z108" s="19" t="inlineStr">
        <is>
          <t>X</t>
        </is>
      </c>
      <c r="AA108" s="19" t="inlineStr">
        <is>
          <t>X</t>
        </is>
      </c>
      <c r="AB108" s="20" t="inlineStr">
        <is>
          <t>X</t>
        </is>
      </c>
      <c r="AC108" s="19" t="inlineStr">
        <is>
          <t>X</t>
        </is>
      </c>
      <c r="AD108" s="19" t="inlineStr">
        <is>
          <t>X</t>
        </is>
      </c>
      <c r="AE108" s="19" t="inlineStr">
        <is>
          <t>X</t>
        </is>
      </c>
      <c r="AF108" s="19" t="inlineStr">
        <is>
          <t>X</t>
        </is>
      </c>
      <c r="AG108" s="19" t="inlineStr">
        <is>
          <t>X</t>
        </is>
      </c>
      <c r="AH108" s="19" t="inlineStr">
        <is>
          <t>V</t>
        </is>
      </c>
      <c r="AI108" s="20" t="inlineStr">
        <is>
          <t>CN</t>
        </is>
      </c>
      <c r="AJ108" s="19" t="inlineStr">
        <is>
          <t>P</t>
        </is>
      </c>
      <c r="AK108" s="21">
        <f>COUNTIF(F108:AJ108,"X") + COUNTIF(F108:AJ108,"x") + COUNTIF(F108:AJ108,"1/2")*0.5 + COUNTIF(F108:AJ108,"0.5")*0.5 + COUNTIF(F108:AJ108,"P")</f>
        <v/>
      </c>
      <c r="AL108" s="17" t="inlineStr">
        <is>
          <t>-</t>
        </is>
      </c>
      <c r="AM108" s="17" t="inlineStr">
        <is>
          <t>-</t>
        </is>
      </c>
      <c r="AN108" s="17" t="inlineStr">
        <is>
          <t>-</t>
        </is>
      </c>
      <c r="AO108" s="17" t="n">
        <v>4</v>
      </c>
      <c r="AP108" s="17" t="n">
        <v>28</v>
      </c>
      <c r="AQ108" s="21" t="n">
        <v>0</v>
      </c>
      <c r="AR108" s="17">
        <f>COUNTIF(F108:AJ108,"P") + COUNTIF(F108:AJ108,"p")</f>
        <v/>
      </c>
      <c r="AS108" s="18" t="inlineStr"/>
    </row>
    <row r="109">
      <c r="A109" s="17" t="n">
        <v>100</v>
      </c>
      <c r="B109" s="17" t="inlineStr">
        <is>
          <t>10009298</t>
        </is>
      </c>
      <c r="C109" s="18" t="inlineStr">
        <is>
          <t>Chu Xuân Nam</t>
        </is>
      </c>
      <c r="D109" s="17" t="inlineStr">
        <is>
          <t>CT</t>
        </is>
      </c>
      <c r="E109" s="18" t="inlineStr">
        <is>
          <t>Kỹ sư chất lượng</t>
        </is>
      </c>
      <c r="F109" s="19" t="inlineStr">
        <is>
          <t>X</t>
        </is>
      </c>
      <c r="G109" s="20" t="inlineStr">
        <is>
          <t>X</t>
        </is>
      </c>
      <c r="H109" s="19" t="inlineStr">
        <is>
          <t>X</t>
        </is>
      </c>
      <c r="I109" s="19" t="inlineStr">
        <is>
          <t>X</t>
        </is>
      </c>
      <c r="J109" s="19" t="inlineStr">
        <is>
          <t>X</t>
        </is>
      </c>
      <c r="K109" s="19" t="inlineStr">
        <is>
          <t>X</t>
        </is>
      </c>
      <c r="L109" s="19" t="inlineStr">
        <is>
          <t>X</t>
        </is>
      </c>
      <c r="M109" s="19" t="inlineStr">
        <is>
          <t>X</t>
        </is>
      </c>
      <c r="N109" s="20" t="inlineStr">
        <is>
          <t>CN</t>
        </is>
      </c>
      <c r="O109" s="19" t="inlineStr">
        <is>
          <t>X</t>
        </is>
      </c>
      <c r="P109" s="19" t="inlineStr">
        <is>
          <t>X</t>
        </is>
      </c>
      <c r="Q109" s="19" t="inlineStr">
        <is>
          <t>X</t>
        </is>
      </c>
      <c r="R109" s="19" t="inlineStr">
        <is>
          <t>X</t>
        </is>
      </c>
      <c r="S109" s="19" t="inlineStr">
        <is>
          <t>X</t>
        </is>
      </c>
      <c r="T109" s="19" t="inlineStr">
        <is>
          <t>X</t>
        </is>
      </c>
      <c r="U109" s="20" t="inlineStr">
        <is>
          <t>CN</t>
        </is>
      </c>
      <c r="V109" s="19" t="inlineStr">
        <is>
          <t>X</t>
        </is>
      </c>
      <c r="W109" s="19" t="inlineStr">
        <is>
          <t>X</t>
        </is>
      </c>
      <c r="X109" s="19" t="inlineStr">
        <is>
          <t>X</t>
        </is>
      </c>
      <c r="Y109" s="19" t="inlineStr">
        <is>
          <t>X</t>
        </is>
      </c>
      <c r="Z109" s="19" t="inlineStr">
        <is>
          <t>X</t>
        </is>
      </c>
      <c r="AA109" s="19" t="inlineStr">
        <is>
          <t>X</t>
        </is>
      </c>
      <c r="AB109" s="20" t="inlineStr">
        <is>
          <t>CN</t>
        </is>
      </c>
      <c r="AC109" s="19" t="inlineStr">
        <is>
          <t>X</t>
        </is>
      </c>
      <c r="AD109" s="19" t="inlineStr">
        <is>
          <t>X</t>
        </is>
      </c>
      <c r="AE109" s="19" t="inlineStr">
        <is>
          <t>X</t>
        </is>
      </c>
      <c r="AF109" s="19" t="inlineStr">
        <is>
          <t>X</t>
        </is>
      </c>
      <c r="AG109" s="19" t="inlineStr">
        <is>
          <t>X</t>
        </is>
      </c>
      <c r="AH109" s="19" t="inlineStr">
        <is>
          <t>X</t>
        </is>
      </c>
      <c r="AI109" s="20" t="inlineStr">
        <is>
          <t>CN</t>
        </is>
      </c>
      <c r="AJ109" s="19" t="inlineStr">
        <is>
          <t>X</t>
        </is>
      </c>
      <c r="AK109" s="21">
        <f>COUNTIF(F109:AJ109,"X") + COUNTIF(F109:AJ109,"x") + COUNTIF(F109:AJ109,"1/2")*0.5 + COUNTIF(F109:AJ109,"0.5")*0.5 + COUNTIF(F109:AJ109,"P")</f>
        <v/>
      </c>
      <c r="AL109" s="17" t="inlineStr">
        <is>
          <t>-</t>
        </is>
      </c>
      <c r="AM109" s="17" t="inlineStr">
        <is>
          <t>-</t>
        </is>
      </c>
      <c r="AN109" s="17" t="inlineStr">
        <is>
          <t>-</t>
        </is>
      </c>
      <c r="AO109" s="17" t="n">
        <v>1</v>
      </c>
      <c r="AP109" s="17" t="n">
        <v>27</v>
      </c>
      <c r="AQ109" s="21" t="n">
        <v>0</v>
      </c>
      <c r="AR109" s="17">
        <f>COUNTIF(F109:AJ109,"P") + COUNTIF(F109:AJ109,"p")</f>
        <v/>
      </c>
      <c r="AS109" s="18" t="inlineStr"/>
    </row>
    <row r="110">
      <c r="A110" s="17" t="n">
        <v>101</v>
      </c>
      <c r="B110" s="17" t="inlineStr">
        <is>
          <t>10009492</t>
        </is>
      </c>
      <c r="C110" s="18" t="inlineStr">
        <is>
          <t>Lê Hùng Hường</t>
        </is>
      </c>
      <c r="D110" s="17" t="inlineStr">
        <is>
          <t>CT</t>
        </is>
      </c>
      <c r="E110" s="18" t="inlineStr">
        <is>
          <t>Chỉ huy phó</t>
        </is>
      </c>
      <c r="F110" s="19" t="inlineStr">
        <is>
          <t>X</t>
        </is>
      </c>
      <c r="G110" s="20" t="inlineStr">
        <is>
          <t>X</t>
        </is>
      </c>
      <c r="H110" s="19" t="inlineStr">
        <is>
          <t>X</t>
        </is>
      </c>
      <c r="I110" s="19" t="inlineStr">
        <is>
          <t>X</t>
        </is>
      </c>
      <c r="J110" s="19" t="inlineStr">
        <is>
          <t>X</t>
        </is>
      </c>
      <c r="K110" s="19" t="inlineStr">
        <is>
          <t>X</t>
        </is>
      </c>
      <c r="L110" s="19" t="inlineStr">
        <is>
          <t>X</t>
        </is>
      </c>
      <c r="M110" s="19" t="inlineStr">
        <is>
          <t>X</t>
        </is>
      </c>
      <c r="N110" s="20" t="inlineStr">
        <is>
          <t>X</t>
        </is>
      </c>
      <c r="O110" s="19" t="inlineStr">
        <is>
          <t>X</t>
        </is>
      </c>
      <c r="P110" s="19" t="inlineStr">
        <is>
          <t>X</t>
        </is>
      </c>
      <c r="Q110" s="19" t="inlineStr">
        <is>
          <t>X</t>
        </is>
      </c>
      <c r="R110" s="19" t="inlineStr">
        <is>
          <t>X</t>
        </is>
      </c>
      <c r="S110" s="19" t="inlineStr">
        <is>
          <t>X</t>
        </is>
      </c>
      <c r="T110" s="19" t="inlineStr">
        <is>
          <t>X</t>
        </is>
      </c>
      <c r="U110" s="20" t="inlineStr">
        <is>
          <t>X</t>
        </is>
      </c>
      <c r="V110" s="19" t="inlineStr">
        <is>
          <t>X</t>
        </is>
      </c>
      <c r="W110" s="19" t="inlineStr">
        <is>
          <t>X</t>
        </is>
      </c>
      <c r="X110" s="19" t="inlineStr">
        <is>
          <t>X</t>
        </is>
      </c>
      <c r="Y110" s="19" t="inlineStr">
        <is>
          <t>X</t>
        </is>
      </c>
      <c r="Z110" s="19" t="inlineStr">
        <is>
          <t>X</t>
        </is>
      </c>
      <c r="AA110" s="19" t="inlineStr">
        <is>
          <t>X</t>
        </is>
      </c>
      <c r="AB110" s="20" t="inlineStr">
        <is>
          <t>X</t>
        </is>
      </c>
      <c r="AC110" s="19" t="inlineStr">
        <is>
          <t>X</t>
        </is>
      </c>
      <c r="AD110" s="19" t="inlineStr">
        <is>
          <t>X</t>
        </is>
      </c>
      <c r="AE110" s="19" t="inlineStr">
        <is>
          <t>X</t>
        </is>
      </c>
      <c r="AF110" s="19" t="inlineStr">
        <is>
          <t>X</t>
        </is>
      </c>
      <c r="AG110" s="19" t="inlineStr">
        <is>
          <t>X</t>
        </is>
      </c>
      <c r="AH110" s="19" t="inlineStr">
        <is>
          <t>V</t>
        </is>
      </c>
      <c r="AI110" s="20" t="inlineStr">
        <is>
          <t>CN</t>
        </is>
      </c>
      <c r="AJ110" s="19" t="inlineStr">
        <is>
          <t>V</t>
        </is>
      </c>
      <c r="AK110" s="21">
        <f>COUNTIF(F110:AJ110,"X") + COUNTIF(F110:AJ110,"x") + COUNTIF(F110:AJ110,"1/2")*0.5 + COUNTIF(F110:AJ110,"0.5")*0.5 + COUNTIF(F110:AJ110,"P")</f>
        <v/>
      </c>
      <c r="AL110" s="17" t="inlineStr">
        <is>
          <t>-</t>
        </is>
      </c>
      <c r="AM110" s="17" t="inlineStr">
        <is>
          <t>-</t>
        </is>
      </c>
      <c r="AN110" s="17" t="inlineStr">
        <is>
          <t>-</t>
        </is>
      </c>
      <c r="AO110" s="17" t="n">
        <v>4</v>
      </c>
      <c r="AP110" s="17" t="n">
        <v>28</v>
      </c>
      <c r="AQ110" s="21" t="n">
        <v>0</v>
      </c>
      <c r="AR110" s="17">
        <f>COUNTIF(F110:AJ110,"P") + COUNTIF(F110:AJ110,"p")</f>
        <v/>
      </c>
      <c r="AS110" s="18" t="inlineStr"/>
    </row>
    <row r="111">
      <c r="A111" s="17" t="n">
        <v>102</v>
      </c>
      <c r="B111" s="17" t="inlineStr">
        <is>
          <t>10009622</t>
        </is>
      </c>
      <c r="C111" s="18" t="inlineStr">
        <is>
          <t>Phan Phước Vĩnh</t>
        </is>
      </c>
      <c r="D111" s="17" t="inlineStr">
        <is>
          <t>CT</t>
        </is>
      </c>
      <c r="E111" s="18" t="inlineStr">
        <is>
          <t>Kỹ sư chất lượng</t>
        </is>
      </c>
      <c r="F111" s="19" t="inlineStr">
        <is>
          <t>X</t>
        </is>
      </c>
      <c r="G111" s="20" t="inlineStr">
        <is>
          <t>CN</t>
        </is>
      </c>
      <c r="H111" s="19" t="inlineStr">
        <is>
          <t>X</t>
        </is>
      </c>
      <c r="I111" s="19" t="inlineStr">
        <is>
          <t>X</t>
        </is>
      </c>
      <c r="J111" s="19" t="inlineStr">
        <is>
          <t>X</t>
        </is>
      </c>
      <c r="K111" s="19" t="inlineStr">
        <is>
          <t>X</t>
        </is>
      </c>
      <c r="L111" s="19" t="inlineStr">
        <is>
          <t>X</t>
        </is>
      </c>
      <c r="M111" s="19" t="inlineStr">
        <is>
          <t>X</t>
        </is>
      </c>
      <c r="N111" s="20" t="inlineStr">
        <is>
          <t>CN</t>
        </is>
      </c>
      <c r="O111" s="19" t="inlineStr">
        <is>
          <t>X</t>
        </is>
      </c>
      <c r="P111" s="19" t="inlineStr">
        <is>
          <t>X</t>
        </is>
      </c>
      <c r="Q111" s="19" t="inlineStr">
        <is>
          <t>X</t>
        </is>
      </c>
      <c r="R111" s="19" t="inlineStr">
        <is>
          <t>X</t>
        </is>
      </c>
      <c r="S111" s="19" t="inlineStr">
        <is>
          <t>X</t>
        </is>
      </c>
      <c r="T111" s="19" t="inlineStr">
        <is>
          <t>X</t>
        </is>
      </c>
      <c r="U111" s="20" t="inlineStr">
        <is>
          <t>CN</t>
        </is>
      </c>
      <c r="V111" s="19" t="inlineStr">
        <is>
          <t>X</t>
        </is>
      </c>
      <c r="W111" s="19" t="inlineStr">
        <is>
          <t>X</t>
        </is>
      </c>
      <c r="X111" s="19" t="inlineStr">
        <is>
          <t>X</t>
        </is>
      </c>
      <c r="Y111" s="19" t="inlineStr">
        <is>
          <t>X</t>
        </is>
      </c>
      <c r="Z111" s="19" t="inlineStr">
        <is>
          <t>X</t>
        </is>
      </c>
      <c r="AA111" s="19" t="inlineStr">
        <is>
          <t>X</t>
        </is>
      </c>
      <c r="AB111" s="20" t="inlineStr">
        <is>
          <t>CN</t>
        </is>
      </c>
      <c r="AC111" s="19" t="inlineStr">
        <is>
          <t>X</t>
        </is>
      </c>
      <c r="AD111" s="19" t="inlineStr">
        <is>
          <t>X</t>
        </is>
      </c>
      <c r="AE111" s="19" t="inlineStr">
        <is>
          <t>X</t>
        </is>
      </c>
      <c r="AF111" s="19" t="inlineStr">
        <is>
          <t>X</t>
        </is>
      </c>
      <c r="AG111" s="19" t="inlineStr">
        <is>
          <t>X</t>
        </is>
      </c>
      <c r="AH111" s="19" t="inlineStr">
        <is>
          <t>X</t>
        </is>
      </c>
      <c r="AI111" s="20" t="inlineStr">
        <is>
          <t>CN</t>
        </is>
      </c>
      <c r="AJ111" s="19" t="inlineStr">
        <is>
          <t>X</t>
        </is>
      </c>
      <c r="AK111" s="21">
        <f>COUNTIF(F111:AJ111,"X") + COUNTIF(F111:AJ111,"x") + COUNTIF(F111:AJ111,"1/2")*0.5 + COUNTIF(F111:AJ111,"0.5")*0.5 + COUNTIF(F111:AJ111,"P")</f>
        <v/>
      </c>
      <c r="AL111" s="17" t="inlineStr">
        <is>
          <t>-</t>
        </is>
      </c>
      <c r="AM111" s="17" t="inlineStr">
        <is>
          <t>-</t>
        </is>
      </c>
      <c r="AN111" s="17" t="inlineStr">
        <is>
          <t>-</t>
        </is>
      </c>
      <c r="AO111" s="17" t="n">
        <v>0</v>
      </c>
      <c r="AP111" s="17" t="n">
        <v>26</v>
      </c>
      <c r="AQ111" s="21" t="n">
        <v>0</v>
      </c>
      <c r="AR111" s="17">
        <f>COUNTIF(F111:AJ111,"P") + COUNTIF(F111:AJ111,"p")</f>
        <v/>
      </c>
      <c r="AS111" s="18" t="inlineStr"/>
    </row>
    <row r="112">
      <c r="A112" s="17" t="n">
        <v>103</v>
      </c>
      <c r="B112" s="17" t="inlineStr">
        <is>
          <t>10009623</t>
        </is>
      </c>
      <c r="C112" s="18" t="inlineStr">
        <is>
          <t>Nguyễn Minh Cao Triết</t>
        </is>
      </c>
      <c r="D112" s="17" t="inlineStr">
        <is>
          <t>CT</t>
        </is>
      </c>
      <c r="E112" s="18" t="inlineStr">
        <is>
          <t>Trắc đạc</t>
        </is>
      </c>
      <c r="F112" s="19" t="inlineStr">
        <is>
          <t>X</t>
        </is>
      </c>
      <c r="G112" s="20" t="inlineStr">
        <is>
          <t>CN</t>
        </is>
      </c>
      <c r="H112" s="19" t="inlineStr">
        <is>
          <t>X</t>
        </is>
      </c>
      <c r="I112" s="19" t="inlineStr">
        <is>
          <t>X</t>
        </is>
      </c>
      <c r="J112" s="19" t="inlineStr">
        <is>
          <t>X</t>
        </is>
      </c>
      <c r="K112" s="19" t="inlineStr">
        <is>
          <t>X</t>
        </is>
      </c>
      <c r="L112" s="19" t="inlineStr">
        <is>
          <t>X</t>
        </is>
      </c>
      <c r="M112" s="19" t="inlineStr">
        <is>
          <t>X</t>
        </is>
      </c>
      <c r="N112" s="20" t="inlineStr">
        <is>
          <t>CN</t>
        </is>
      </c>
      <c r="O112" s="19" t="inlineStr">
        <is>
          <t>X</t>
        </is>
      </c>
      <c r="P112" s="19" t="inlineStr">
        <is>
          <t>X</t>
        </is>
      </c>
      <c r="Q112" s="19" t="inlineStr">
        <is>
          <t>X</t>
        </is>
      </c>
      <c r="R112" s="19" t="inlineStr">
        <is>
          <t>X</t>
        </is>
      </c>
      <c r="S112" s="19" t="inlineStr">
        <is>
          <t>X</t>
        </is>
      </c>
      <c r="T112" s="19" t="inlineStr">
        <is>
          <t>X</t>
        </is>
      </c>
      <c r="U112" s="20" t="inlineStr">
        <is>
          <t>CN</t>
        </is>
      </c>
      <c r="V112" s="19" t="inlineStr">
        <is>
          <t>X</t>
        </is>
      </c>
      <c r="W112" s="19" t="inlineStr">
        <is>
          <t>X</t>
        </is>
      </c>
      <c r="X112" s="19" t="inlineStr">
        <is>
          <t>X</t>
        </is>
      </c>
      <c r="Y112" s="19" t="inlineStr">
        <is>
          <t>X</t>
        </is>
      </c>
      <c r="Z112" s="19" t="inlineStr">
        <is>
          <t>X</t>
        </is>
      </c>
      <c r="AA112" s="19" t="inlineStr">
        <is>
          <t>X</t>
        </is>
      </c>
      <c r="AB112" s="20" t="inlineStr">
        <is>
          <t>CN</t>
        </is>
      </c>
      <c r="AC112" s="19" t="inlineStr">
        <is>
          <t>X</t>
        </is>
      </c>
      <c r="AD112" s="19" t="inlineStr">
        <is>
          <t>X</t>
        </is>
      </c>
      <c r="AE112" s="19" t="inlineStr">
        <is>
          <t>X</t>
        </is>
      </c>
      <c r="AF112" s="19" t="inlineStr">
        <is>
          <t>X</t>
        </is>
      </c>
      <c r="AG112" s="19" t="inlineStr">
        <is>
          <t>X</t>
        </is>
      </c>
      <c r="AH112" s="19" t="inlineStr">
        <is>
          <t>X</t>
        </is>
      </c>
      <c r="AI112" s="20" t="inlineStr">
        <is>
          <t>CN</t>
        </is>
      </c>
      <c r="AJ112" s="19" t="inlineStr">
        <is>
          <t>X</t>
        </is>
      </c>
      <c r="AK112" s="21">
        <f>COUNTIF(F112:AJ112,"X") + COUNTIF(F112:AJ112,"x") + COUNTIF(F112:AJ112,"1/2")*0.5 + COUNTIF(F112:AJ112,"0.5")*0.5 + COUNTIF(F112:AJ112,"P")</f>
        <v/>
      </c>
      <c r="AL112" s="17" t="inlineStr">
        <is>
          <t>-</t>
        </is>
      </c>
      <c r="AM112" s="17" t="inlineStr">
        <is>
          <t>-</t>
        </is>
      </c>
      <c r="AN112" s="17" t="inlineStr">
        <is>
          <t>-</t>
        </is>
      </c>
      <c r="AO112" s="17" t="n">
        <v>0</v>
      </c>
      <c r="AP112" s="17" t="n">
        <v>26</v>
      </c>
      <c r="AQ112" s="21" t="n">
        <v>0</v>
      </c>
      <c r="AR112" s="17">
        <f>COUNTIF(F112:AJ112,"P") + COUNTIF(F112:AJ112,"p")</f>
        <v/>
      </c>
      <c r="AS112" s="18" t="inlineStr"/>
    </row>
    <row r="113">
      <c r="A113" s="17" t="n">
        <v>104</v>
      </c>
      <c r="B113" s="17" t="inlineStr">
        <is>
          <t>10009624</t>
        </is>
      </c>
      <c r="C113" s="18" t="inlineStr">
        <is>
          <t>Trần Quốc Lập</t>
        </is>
      </c>
      <c r="D113" s="17" t="inlineStr">
        <is>
          <t>CT</t>
        </is>
      </c>
      <c r="E113" s="18" t="inlineStr">
        <is>
          <t>Chỉ huy trưởng</t>
        </is>
      </c>
      <c r="F113" s="19" t="inlineStr">
        <is>
          <t>X</t>
        </is>
      </c>
      <c r="G113" s="20" t="inlineStr">
        <is>
          <t>CN</t>
        </is>
      </c>
      <c r="H113" s="19" t="inlineStr">
        <is>
          <t>X</t>
        </is>
      </c>
      <c r="I113" s="19" t="inlineStr">
        <is>
          <t>X</t>
        </is>
      </c>
      <c r="J113" s="19" t="inlineStr">
        <is>
          <t>X</t>
        </is>
      </c>
      <c r="K113" s="19" t="inlineStr">
        <is>
          <t>X</t>
        </is>
      </c>
      <c r="L113" s="19" t="inlineStr">
        <is>
          <t>X</t>
        </is>
      </c>
      <c r="M113" s="19" t="inlineStr">
        <is>
          <t>X</t>
        </is>
      </c>
      <c r="N113" s="20" t="inlineStr">
        <is>
          <t>CN</t>
        </is>
      </c>
      <c r="O113" s="19" t="inlineStr">
        <is>
          <t>X</t>
        </is>
      </c>
      <c r="P113" s="19" t="inlineStr">
        <is>
          <t>X</t>
        </is>
      </c>
      <c r="Q113" s="19" t="inlineStr">
        <is>
          <t>X</t>
        </is>
      </c>
      <c r="R113" s="19" t="inlineStr">
        <is>
          <t>X</t>
        </is>
      </c>
      <c r="S113" s="19" t="inlineStr">
        <is>
          <t>X</t>
        </is>
      </c>
      <c r="T113" s="19" t="inlineStr">
        <is>
          <t>X</t>
        </is>
      </c>
      <c r="U113" s="20" t="inlineStr">
        <is>
          <t>CN</t>
        </is>
      </c>
      <c r="V113" s="19" t="inlineStr">
        <is>
          <t>X</t>
        </is>
      </c>
      <c r="W113" s="19" t="inlineStr">
        <is>
          <t>X</t>
        </is>
      </c>
      <c r="X113" s="19" t="inlineStr">
        <is>
          <t>X</t>
        </is>
      </c>
      <c r="Y113" s="19" t="inlineStr">
        <is>
          <t>X</t>
        </is>
      </c>
      <c r="Z113" s="19" t="inlineStr">
        <is>
          <t>X</t>
        </is>
      </c>
      <c r="AA113" s="19" t="inlineStr">
        <is>
          <t>X</t>
        </is>
      </c>
      <c r="AB113" s="20" t="inlineStr">
        <is>
          <t>CN</t>
        </is>
      </c>
      <c r="AC113" s="19" t="inlineStr">
        <is>
          <t>X</t>
        </is>
      </c>
      <c r="AD113" s="19" t="inlineStr">
        <is>
          <t>X</t>
        </is>
      </c>
      <c r="AE113" s="19" t="inlineStr">
        <is>
          <t>X</t>
        </is>
      </c>
      <c r="AF113" s="19" t="inlineStr">
        <is>
          <t>X</t>
        </is>
      </c>
      <c r="AG113" s="19" t="inlineStr">
        <is>
          <t>X</t>
        </is>
      </c>
      <c r="AH113" s="19" t="inlineStr">
        <is>
          <t>X</t>
        </is>
      </c>
      <c r="AI113" s="20" t="inlineStr">
        <is>
          <t>CN</t>
        </is>
      </c>
      <c r="AJ113" s="19" t="inlineStr">
        <is>
          <t>X</t>
        </is>
      </c>
      <c r="AK113" s="21">
        <f>COUNTIF(F113:AJ113,"X") + COUNTIF(F113:AJ113,"x") + COUNTIF(F113:AJ113,"1/2")*0.5 + COUNTIF(F113:AJ113,"0.5")*0.5 + COUNTIF(F113:AJ113,"P")</f>
        <v/>
      </c>
      <c r="AL113" s="17" t="inlineStr">
        <is>
          <t>-</t>
        </is>
      </c>
      <c r="AM113" s="17" t="inlineStr">
        <is>
          <t>-</t>
        </is>
      </c>
      <c r="AN113" s="17" t="inlineStr">
        <is>
          <t>-</t>
        </is>
      </c>
      <c r="AO113" s="17" t="n">
        <v>0</v>
      </c>
      <c r="AP113" s="17" t="n">
        <v>26</v>
      </c>
      <c r="AQ113" s="21" t="n">
        <v>0</v>
      </c>
      <c r="AR113" s="17">
        <f>COUNTIF(F113:AJ113,"P") + COUNTIF(F113:AJ113,"p")</f>
        <v/>
      </c>
      <c r="AS113" s="18" t="inlineStr"/>
    </row>
    <row r="114">
      <c r="A114" s="17" t="n">
        <v>105</v>
      </c>
      <c r="B114" s="17" t="inlineStr">
        <is>
          <t>10009926</t>
        </is>
      </c>
      <c r="C114" s="18" t="inlineStr">
        <is>
          <t>Văn Đình Tú</t>
        </is>
      </c>
      <c r="D114" s="17" t="inlineStr">
        <is>
          <t>CT</t>
        </is>
      </c>
      <c r="E114" s="18" t="inlineStr">
        <is>
          <t>Chỉ huy phó</t>
        </is>
      </c>
      <c r="F114" s="19" t="inlineStr">
        <is>
          <t>X</t>
        </is>
      </c>
      <c r="G114" s="20" t="inlineStr">
        <is>
          <t>X</t>
        </is>
      </c>
      <c r="H114" s="19" t="inlineStr">
        <is>
          <t>X</t>
        </is>
      </c>
      <c r="I114" s="19" t="inlineStr">
        <is>
          <t>X</t>
        </is>
      </c>
      <c r="J114" s="19" t="inlineStr">
        <is>
          <t>X</t>
        </is>
      </c>
      <c r="K114" s="19" t="inlineStr">
        <is>
          <t>X</t>
        </is>
      </c>
      <c r="L114" s="19" t="inlineStr">
        <is>
          <t>X</t>
        </is>
      </c>
      <c r="M114" s="19" t="inlineStr">
        <is>
          <t>X</t>
        </is>
      </c>
      <c r="N114" s="20" t="inlineStr">
        <is>
          <t>X</t>
        </is>
      </c>
      <c r="O114" s="19" t="inlineStr">
        <is>
          <t>X</t>
        </is>
      </c>
      <c r="P114" s="19" t="inlineStr">
        <is>
          <t>X</t>
        </is>
      </c>
      <c r="Q114" s="19" t="inlineStr">
        <is>
          <t>X</t>
        </is>
      </c>
      <c r="R114" s="19" t="inlineStr">
        <is>
          <t>X</t>
        </is>
      </c>
      <c r="S114" s="19" t="inlineStr">
        <is>
          <t>X</t>
        </is>
      </c>
      <c r="T114" s="19" t="inlineStr">
        <is>
          <t>X</t>
        </is>
      </c>
      <c r="U114" s="20" t="inlineStr">
        <is>
          <t>CN</t>
        </is>
      </c>
      <c r="V114" s="19" t="inlineStr">
        <is>
          <t>X</t>
        </is>
      </c>
      <c r="W114" s="19" t="inlineStr">
        <is>
          <t>X</t>
        </is>
      </c>
      <c r="X114" s="19" t="inlineStr">
        <is>
          <t>X</t>
        </is>
      </c>
      <c r="Y114" s="19" t="inlineStr">
        <is>
          <t>X</t>
        </is>
      </c>
      <c r="Z114" s="19" t="inlineStr">
        <is>
          <t>X</t>
        </is>
      </c>
      <c r="AA114" s="19" t="inlineStr">
        <is>
          <t>X</t>
        </is>
      </c>
      <c r="AB114" s="20" t="inlineStr">
        <is>
          <t>CN</t>
        </is>
      </c>
      <c r="AC114" s="19" t="inlineStr">
        <is>
          <t>X</t>
        </is>
      </c>
      <c r="AD114" s="19" t="inlineStr">
        <is>
          <t>X</t>
        </is>
      </c>
      <c r="AE114" s="19" t="inlineStr">
        <is>
          <t>X</t>
        </is>
      </c>
      <c r="AF114" s="19" t="inlineStr">
        <is>
          <t>X</t>
        </is>
      </c>
      <c r="AG114" s="19" t="inlineStr">
        <is>
          <t>X</t>
        </is>
      </c>
      <c r="AH114" s="19" t="inlineStr">
        <is>
          <t>X</t>
        </is>
      </c>
      <c r="AI114" s="20" t="inlineStr">
        <is>
          <t>CN</t>
        </is>
      </c>
      <c r="AJ114" s="19" t="inlineStr">
        <is>
          <t>X</t>
        </is>
      </c>
      <c r="AK114" s="21">
        <f>COUNTIF(F114:AJ114,"X") + COUNTIF(F114:AJ114,"x") + COUNTIF(F114:AJ114,"1/2")*0.5 + COUNTIF(F114:AJ114,"0.5")*0.5 + COUNTIF(F114:AJ114,"P")</f>
        <v/>
      </c>
      <c r="AL114" s="17" t="inlineStr">
        <is>
          <t>-</t>
        </is>
      </c>
      <c r="AM114" s="17" t="inlineStr">
        <is>
          <t>-</t>
        </is>
      </c>
      <c r="AN114" s="17" t="inlineStr">
        <is>
          <t>-</t>
        </is>
      </c>
      <c r="AO114" s="17" t="n">
        <v>2</v>
      </c>
      <c r="AP114" s="17" t="n">
        <v>28</v>
      </c>
      <c r="AQ114" s="21" t="n">
        <v>0</v>
      </c>
      <c r="AR114" s="17">
        <f>COUNTIF(F114:AJ114,"P") + COUNTIF(F114:AJ114,"p")</f>
        <v/>
      </c>
      <c r="AS114" s="18" t="inlineStr"/>
    </row>
    <row r="115">
      <c r="A115" s="17" t="n">
        <v>106</v>
      </c>
      <c r="B115" s="17" t="inlineStr">
        <is>
          <t>10009927</t>
        </is>
      </c>
      <c r="C115" s="18" t="inlineStr">
        <is>
          <t>Đặng Hòa Chung</t>
        </is>
      </c>
      <c r="D115" s="17" t="inlineStr">
        <is>
          <t>CT</t>
        </is>
      </c>
      <c r="E115" s="18" t="inlineStr">
        <is>
          <t>Phó phòng Quản lý thi công</t>
        </is>
      </c>
      <c r="F115" s="19" t="inlineStr">
        <is>
          <t>X</t>
        </is>
      </c>
      <c r="G115" s="20" t="inlineStr">
        <is>
          <t>X</t>
        </is>
      </c>
      <c r="H115" s="19" t="inlineStr">
        <is>
          <t>X</t>
        </is>
      </c>
      <c r="I115" s="19" t="inlineStr">
        <is>
          <t>X</t>
        </is>
      </c>
      <c r="J115" s="19" t="inlineStr">
        <is>
          <t>X</t>
        </is>
      </c>
      <c r="K115" s="19" t="inlineStr">
        <is>
          <t>X</t>
        </is>
      </c>
      <c r="L115" s="19" t="inlineStr">
        <is>
          <t>X</t>
        </is>
      </c>
      <c r="M115" s="19" t="inlineStr">
        <is>
          <t>X</t>
        </is>
      </c>
      <c r="N115" s="20" t="inlineStr">
        <is>
          <t>X</t>
        </is>
      </c>
      <c r="O115" s="19" t="inlineStr">
        <is>
          <t>X</t>
        </is>
      </c>
      <c r="P115" s="19" t="inlineStr">
        <is>
          <t>X</t>
        </is>
      </c>
      <c r="Q115" s="19" t="inlineStr">
        <is>
          <t>X</t>
        </is>
      </c>
      <c r="R115" s="19" t="inlineStr">
        <is>
          <t>X</t>
        </is>
      </c>
      <c r="S115" s="19" t="inlineStr">
        <is>
          <t>X</t>
        </is>
      </c>
      <c r="T115" s="19" t="inlineStr">
        <is>
          <t>X</t>
        </is>
      </c>
      <c r="U115" s="20" t="inlineStr">
        <is>
          <t>CN</t>
        </is>
      </c>
      <c r="V115" s="19" t="inlineStr">
        <is>
          <t>X</t>
        </is>
      </c>
      <c r="W115" s="19" t="inlineStr">
        <is>
          <t>X</t>
        </is>
      </c>
      <c r="X115" s="19" t="inlineStr">
        <is>
          <t>X</t>
        </is>
      </c>
      <c r="Y115" s="19" t="inlineStr">
        <is>
          <t>X</t>
        </is>
      </c>
      <c r="Z115" s="19" t="inlineStr">
        <is>
          <t>X</t>
        </is>
      </c>
      <c r="AA115" s="19" t="inlineStr">
        <is>
          <t>X</t>
        </is>
      </c>
      <c r="AB115" s="20" t="inlineStr">
        <is>
          <t>CN</t>
        </is>
      </c>
      <c r="AC115" s="19" t="inlineStr">
        <is>
          <t>X</t>
        </is>
      </c>
      <c r="AD115" s="19" t="inlineStr">
        <is>
          <t>X</t>
        </is>
      </c>
      <c r="AE115" s="19" t="inlineStr">
        <is>
          <t>X</t>
        </is>
      </c>
      <c r="AF115" s="19" t="inlineStr">
        <is>
          <t>X</t>
        </is>
      </c>
      <c r="AG115" s="19" t="inlineStr">
        <is>
          <t>X</t>
        </is>
      </c>
      <c r="AH115" s="19" t="inlineStr">
        <is>
          <t>X</t>
        </is>
      </c>
      <c r="AI115" s="20" t="inlineStr">
        <is>
          <t>CN</t>
        </is>
      </c>
      <c r="AJ115" s="19" t="inlineStr">
        <is>
          <t>X</t>
        </is>
      </c>
      <c r="AK115" s="21">
        <f>COUNTIF(F115:AJ115,"X") + COUNTIF(F115:AJ115,"x") + COUNTIF(F115:AJ115,"1/2")*0.5 + COUNTIF(F115:AJ115,"0.5")*0.5 + COUNTIF(F115:AJ115,"P")</f>
        <v/>
      </c>
      <c r="AL115" s="17" t="inlineStr">
        <is>
          <t>-</t>
        </is>
      </c>
      <c r="AM115" s="17" t="inlineStr">
        <is>
          <t>-</t>
        </is>
      </c>
      <c r="AN115" s="17" t="inlineStr">
        <is>
          <t>-</t>
        </is>
      </c>
      <c r="AO115" s="17" t="n">
        <v>2</v>
      </c>
      <c r="AP115" s="17" t="n">
        <v>28</v>
      </c>
      <c r="AQ115" s="21" t="n">
        <v>0</v>
      </c>
      <c r="AR115" s="17">
        <f>COUNTIF(F115:AJ115,"P") + COUNTIF(F115:AJ115,"p")</f>
        <v/>
      </c>
      <c r="AS115" s="18" t="inlineStr"/>
    </row>
    <row r="116">
      <c r="A116" s="17" t="n">
        <v>107</v>
      </c>
      <c r="B116" s="17" t="inlineStr">
        <is>
          <t>10010214.FCIC</t>
        </is>
      </c>
      <c r="C116" s="18" t="inlineStr">
        <is>
          <t>Dương Nhật Linh</t>
        </is>
      </c>
      <c r="D116" s="17" t="inlineStr">
        <is>
          <t>CT</t>
        </is>
      </c>
      <c r="E116" s="18" t="inlineStr">
        <is>
          <t>Kỹ sư khối lượng</t>
        </is>
      </c>
      <c r="F116" s="19" t="inlineStr">
        <is>
          <t>X</t>
        </is>
      </c>
      <c r="G116" s="20" t="inlineStr">
        <is>
          <t>X</t>
        </is>
      </c>
      <c r="H116" s="19" t="inlineStr">
        <is>
          <t>X</t>
        </is>
      </c>
      <c r="I116" s="19" t="inlineStr">
        <is>
          <t>X</t>
        </is>
      </c>
      <c r="J116" s="19" t="inlineStr">
        <is>
          <t>X</t>
        </is>
      </c>
      <c r="K116" s="19" t="inlineStr">
        <is>
          <t>X</t>
        </is>
      </c>
      <c r="L116" s="19" t="inlineStr">
        <is>
          <t>X</t>
        </is>
      </c>
      <c r="M116" s="19" t="inlineStr">
        <is>
          <t>X</t>
        </is>
      </c>
      <c r="N116" s="20" t="inlineStr">
        <is>
          <t>X</t>
        </is>
      </c>
      <c r="O116" s="19" t="inlineStr">
        <is>
          <t>X</t>
        </is>
      </c>
      <c r="P116" s="19" t="inlineStr">
        <is>
          <t>X</t>
        </is>
      </c>
      <c r="Q116" s="19" t="inlineStr">
        <is>
          <t>X</t>
        </is>
      </c>
      <c r="R116" s="19" t="inlineStr">
        <is>
          <t>X</t>
        </is>
      </c>
      <c r="S116" s="19" t="inlineStr">
        <is>
          <t>X</t>
        </is>
      </c>
      <c r="T116" s="19" t="inlineStr">
        <is>
          <t>X</t>
        </is>
      </c>
      <c r="U116" s="20" t="inlineStr">
        <is>
          <t>X</t>
        </is>
      </c>
      <c r="V116" s="19" t="inlineStr">
        <is>
          <t>X</t>
        </is>
      </c>
      <c r="W116" s="19" t="inlineStr">
        <is>
          <t>X</t>
        </is>
      </c>
      <c r="X116" s="19" t="inlineStr">
        <is>
          <t>X</t>
        </is>
      </c>
      <c r="Y116" s="19" t="inlineStr">
        <is>
          <t>X</t>
        </is>
      </c>
      <c r="Z116" s="19" t="inlineStr">
        <is>
          <t>X</t>
        </is>
      </c>
      <c r="AA116" s="19" t="inlineStr">
        <is>
          <t>X</t>
        </is>
      </c>
      <c r="AB116" s="20" t="inlineStr">
        <is>
          <t>X</t>
        </is>
      </c>
      <c r="AC116" s="19" t="inlineStr">
        <is>
          <t>X</t>
        </is>
      </c>
      <c r="AD116" s="19" t="inlineStr">
        <is>
          <t>X</t>
        </is>
      </c>
      <c r="AE116" s="19" t="inlineStr">
        <is>
          <t>X</t>
        </is>
      </c>
      <c r="AF116" s="19" t="inlineStr">
        <is>
          <t>X</t>
        </is>
      </c>
      <c r="AG116" s="19" t="inlineStr">
        <is>
          <t>X</t>
        </is>
      </c>
      <c r="AH116" s="19" t="inlineStr">
        <is>
          <t>X</t>
        </is>
      </c>
      <c r="AI116" s="20" t="inlineStr">
        <is>
          <t>CN</t>
        </is>
      </c>
      <c r="AJ116" s="19" t="inlineStr">
        <is>
          <t>P</t>
        </is>
      </c>
      <c r="AK116" s="21">
        <f>COUNTIF(F116:AJ116,"X") + COUNTIF(F116:AJ116,"x") + COUNTIF(F116:AJ116,"1/2")*0.5 + COUNTIF(F116:AJ116,"0.5")*0.5 + COUNTIF(F116:AJ116,"P")</f>
        <v/>
      </c>
      <c r="AL116" s="17" t="inlineStr">
        <is>
          <t>-</t>
        </is>
      </c>
      <c r="AM116" s="17" t="inlineStr">
        <is>
          <t>-</t>
        </is>
      </c>
      <c r="AN116" s="17" t="inlineStr">
        <is>
          <t>-</t>
        </is>
      </c>
      <c r="AO116" s="17" t="n">
        <v>4</v>
      </c>
      <c r="AP116" s="17" t="n">
        <v>29</v>
      </c>
      <c r="AQ116" s="21" t="n">
        <v>0</v>
      </c>
      <c r="AR116" s="17">
        <f>COUNTIF(F116:AJ116,"P") + COUNTIF(F116:AJ116,"p")</f>
        <v/>
      </c>
      <c r="AS116" s="18" t="inlineStr"/>
    </row>
    <row r="117">
      <c r="A117" s="17" t="n">
        <v>108</v>
      </c>
      <c r="B117" s="17" t="inlineStr">
        <is>
          <t>10010378</t>
        </is>
      </c>
      <c r="C117" s="18" t="inlineStr">
        <is>
          <t>Lê Ngọc Hải</t>
        </is>
      </c>
      <c r="D117" s="17" t="inlineStr">
        <is>
          <t>CT</t>
        </is>
      </c>
      <c r="E117" s="18" t="inlineStr">
        <is>
          <t>Chỉ huy trưởng</t>
        </is>
      </c>
      <c r="F117" s="19" t="inlineStr">
        <is>
          <t>X</t>
        </is>
      </c>
      <c r="G117" s="20" t="inlineStr">
        <is>
          <t>X</t>
        </is>
      </c>
      <c r="H117" s="19" t="inlineStr">
        <is>
          <t>X</t>
        </is>
      </c>
      <c r="I117" s="19" t="inlineStr">
        <is>
          <t>X</t>
        </is>
      </c>
      <c r="J117" s="19" t="inlineStr">
        <is>
          <t>X</t>
        </is>
      </c>
      <c r="K117" s="19" t="inlineStr">
        <is>
          <t>X</t>
        </is>
      </c>
      <c r="L117" s="19" t="inlineStr">
        <is>
          <t>X</t>
        </is>
      </c>
      <c r="M117" s="19" t="inlineStr">
        <is>
          <t>X</t>
        </is>
      </c>
      <c r="N117" s="20" t="inlineStr">
        <is>
          <t>X</t>
        </is>
      </c>
      <c r="O117" s="19" t="inlineStr">
        <is>
          <t>X</t>
        </is>
      </c>
      <c r="P117" s="19" t="inlineStr">
        <is>
          <t>X</t>
        </is>
      </c>
      <c r="Q117" s="19" t="inlineStr">
        <is>
          <t>X</t>
        </is>
      </c>
      <c r="R117" s="19" t="inlineStr">
        <is>
          <t>X</t>
        </is>
      </c>
      <c r="S117" s="19" t="inlineStr">
        <is>
          <t>X</t>
        </is>
      </c>
      <c r="T117" s="19" t="inlineStr">
        <is>
          <t>X</t>
        </is>
      </c>
      <c r="U117" s="20" t="inlineStr">
        <is>
          <t>X</t>
        </is>
      </c>
      <c r="V117" s="19" t="inlineStr">
        <is>
          <t>X</t>
        </is>
      </c>
      <c r="W117" s="19" t="inlineStr">
        <is>
          <t>X</t>
        </is>
      </c>
      <c r="X117" s="19" t="inlineStr">
        <is>
          <t>X</t>
        </is>
      </c>
      <c r="Y117" s="19" t="inlineStr">
        <is>
          <t>X</t>
        </is>
      </c>
      <c r="Z117" s="19" t="inlineStr">
        <is>
          <t>X</t>
        </is>
      </c>
      <c r="AA117" s="19" t="inlineStr">
        <is>
          <t>X</t>
        </is>
      </c>
      <c r="AB117" s="20" t="inlineStr">
        <is>
          <t>X</t>
        </is>
      </c>
      <c r="AC117" s="19" t="inlineStr">
        <is>
          <t>X</t>
        </is>
      </c>
      <c r="AD117" s="19" t="inlineStr">
        <is>
          <t>X</t>
        </is>
      </c>
      <c r="AE117" s="19" t="inlineStr">
        <is>
          <t>X</t>
        </is>
      </c>
      <c r="AF117" s="19" t="inlineStr">
        <is>
          <t>X</t>
        </is>
      </c>
      <c r="AG117" s="19" t="inlineStr">
        <is>
          <t>X</t>
        </is>
      </c>
      <c r="AH117" s="19" t="inlineStr">
        <is>
          <t>V</t>
        </is>
      </c>
      <c r="AI117" s="20" t="inlineStr">
        <is>
          <t>CN</t>
        </is>
      </c>
      <c r="AJ117" s="19" t="inlineStr">
        <is>
          <t>V</t>
        </is>
      </c>
      <c r="AK117" s="21">
        <f>COUNTIF(F117:AJ117,"X") + COUNTIF(F117:AJ117,"x") + COUNTIF(F117:AJ117,"1/2")*0.5 + COUNTIF(F117:AJ117,"0.5")*0.5 + COUNTIF(F117:AJ117,"P")</f>
        <v/>
      </c>
      <c r="AL117" s="17" t="inlineStr">
        <is>
          <t>-</t>
        </is>
      </c>
      <c r="AM117" s="17" t="inlineStr">
        <is>
          <t>-</t>
        </is>
      </c>
      <c r="AN117" s="17" t="inlineStr">
        <is>
          <t>-</t>
        </is>
      </c>
      <c r="AO117" s="17" t="n">
        <v>4</v>
      </c>
      <c r="AP117" s="17" t="n">
        <v>28</v>
      </c>
      <c r="AQ117" s="21" t="n">
        <v>0</v>
      </c>
      <c r="AR117" s="17">
        <f>COUNTIF(F117:AJ117,"P") + COUNTIF(F117:AJ117,"p")</f>
        <v/>
      </c>
      <c r="AS117" s="18" t="inlineStr"/>
    </row>
    <row r="118">
      <c r="A118" s="17" t="n">
        <v>109</v>
      </c>
      <c r="B118" s="17" t="inlineStr">
        <is>
          <t>10010381</t>
        </is>
      </c>
      <c r="C118" s="18" t="inlineStr">
        <is>
          <t>Lê Vũ Bảo</t>
        </is>
      </c>
      <c r="D118" s="17" t="inlineStr">
        <is>
          <t>CT</t>
        </is>
      </c>
      <c r="E118" s="18" t="inlineStr">
        <is>
          <t>Kỹ sư chất lượng</t>
        </is>
      </c>
      <c r="F118" s="19" t="inlineStr">
        <is>
          <t>X</t>
        </is>
      </c>
      <c r="G118" s="20" t="inlineStr">
        <is>
          <t>X</t>
        </is>
      </c>
      <c r="H118" s="19" t="inlineStr">
        <is>
          <t>X</t>
        </is>
      </c>
      <c r="I118" s="19" t="inlineStr">
        <is>
          <t>X</t>
        </is>
      </c>
      <c r="J118" s="19" t="inlineStr">
        <is>
          <t>X</t>
        </is>
      </c>
      <c r="K118" s="19" t="inlineStr">
        <is>
          <t>X</t>
        </is>
      </c>
      <c r="L118" s="19" t="inlineStr">
        <is>
          <t>X</t>
        </is>
      </c>
      <c r="M118" s="19" t="inlineStr">
        <is>
          <t>X</t>
        </is>
      </c>
      <c r="N118" s="20" t="inlineStr">
        <is>
          <t>X</t>
        </is>
      </c>
      <c r="O118" s="19" t="inlineStr">
        <is>
          <t>X</t>
        </is>
      </c>
      <c r="P118" s="19" t="inlineStr">
        <is>
          <t>X</t>
        </is>
      </c>
      <c r="Q118" s="19" t="inlineStr">
        <is>
          <t>X</t>
        </is>
      </c>
      <c r="R118" s="19" t="inlineStr">
        <is>
          <t>X</t>
        </is>
      </c>
      <c r="S118" s="19" t="inlineStr">
        <is>
          <t>X</t>
        </is>
      </c>
      <c r="T118" s="19" t="inlineStr">
        <is>
          <t>X</t>
        </is>
      </c>
      <c r="U118" s="20" t="inlineStr">
        <is>
          <t>X</t>
        </is>
      </c>
      <c r="V118" s="19" t="inlineStr">
        <is>
          <t>X</t>
        </is>
      </c>
      <c r="W118" s="19" t="inlineStr">
        <is>
          <t>X</t>
        </is>
      </c>
      <c r="X118" s="19" t="inlineStr">
        <is>
          <t>X</t>
        </is>
      </c>
      <c r="Y118" s="19" t="inlineStr">
        <is>
          <t>X</t>
        </is>
      </c>
      <c r="Z118" s="19" t="inlineStr">
        <is>
          <t>X</t>
        </is>
      </c>
      <c r="AA118" s="19" t="inlineStr">
        <is>
          <t>X</t>
        </is>
      </c>
      <c r="AB118" s="20" t="inlineStr">
        <is>
          <t>X</t>
        </is>
      </c>
      <c r="AC118" s="19" t="inlineStr">
        <is>
          <t>X</t>
        </is>
      </c>
      <c r="AD118" s="19" t="inlineStr">
        <is>
          <t>X</t>
        </is>
      </c>
      <c r="AE118" s="19" t="inlineStr">
        <is>
          <t>X</t>
        </is>
      </c>
      <c r="AF118" s="19" t="inlineStr">
        <is>
          <t>X</t>
        </is>
      </c>
      <c r="AG118" s="19" t="inlineStr">
        <is>
          <t>X</t>
        </is>
      </c>
      <c r="AH118" s="19" t="inlineStr">
        <is>
          <t>V</t>
        </is>
      </c>
      <c r="AI118" s="20" t="inlineStr">
        <is>
          <t>CN</t>
        </is>
      </c>
      <c r="AJ118" s="19" t="inlineStr">
        <is>
          <t>V</t>
        </is>
      </c>
      <c r="AK118" s="21">
        <f>COUNTIF(F118:AJ118,"X") + COUNTIF(F118:AJ118,"x") + COUNTIF(F118:AJ118,"1/2")*0.5 + COUNTIF(F118:AJ118,"0.5")*0.5 + COUNTIF(F118:AJ118,"P")</f>
        <v/>
      </c>
      <c r="AL118" s="17" t="inlineStr">
        <is>
          <t>-</t>
        </is>
      </c>
      <c r="AM118" s="17" t="inlineStr">
        <is>
          <t>-</t>
        </is>
      </c>
      <c r="AN118" s="17" t="inlineStr">
        <is>
          <t>-</t>
        </is>
      </c>
      <c r="AO118" s="17" t="n">
        <v>4</v>
      </c>
      <c r="AP118" s="17" t="n">
        <v>28</v>
      </c>
      <c r="AQ118" s="21" t="n">
        <v>0</v>
      </c>
      <c r="AR118" s="17">
        <f>COUNTIF(F118:AJ118,"P") + COUNTIF(F118:AJ118,"p")</f>
        <v/>
      </c>
      <c r="AS118" s="18" t="inlineStr"/>
    </row>
    <row r="119">
      <c r="A119" s="17" t="n">
        <v>110</v>
      </c>
      <c r="B119" s="17" t="inlineStr">
        <is>
          <t>10010387</t>
        </is>
      </c>
      <c r="C119" s="18" t="inlineStr">
        <is>
          <t>Trần Anh Pháp</t>
        </is>
      </c>
      <c r="D119" s="17" t="inlineStr">
        <is>
          <t>CT</t>
        </is>
      </c>
      <c r="E119" s="18" t="inlineStr">
        <is>
          <t>Kỹ sư hiện trường</t>
        </is>
      </c>
      <c r="F119" s="19" t="inlineStr">
        <is>
          <t>X</t>
        </is>
      </c>
      <c r="G119" s="20" t="inlineStr">
        <is>
          <t>X</t>
        </is>
      </c>
      <c r="H119" s="19" t="inlineStr">
        <is>
          <t>X</t>
        </is>
      </c>
      <c r="I119" s="19" t="inlineStr">
        <is>
          <t>X</t>
        </is>
      </c>
      <c r="J119" s="19" t="inlineStr">
        <is>
          <t>X</t>
        </is>
      </c>
      <c r="K119" s="19" t="inlineStr">
        <is>
          <t>X</t>
        </is>
      </c>
      <c r="L119" s="19" t="inlineStr">
        <is>
          <t>X</t>
        </is>
      </c>
      <c r="M119" s="19" t="inlineStr">
        <is>
          <t>X</t>
        </is>
      </c>
      <c r="N119" s="20" t="inlineStr">
        <is>
          <t>X</t>
        </is>
      </c>
      <c r="O119" s="19" t="inlineStr">
        <is>
          <t>X</t>
        </is>
      </c>
      <c r="P119" s="19" t="inlineStr">
        <is>
          <t>X</t>
        </is>
      </c>
      <c r="Q119" s="19" t="inlineStr">
        <is>
          <t>X</t>
        </is>
      </c>
      <c r="R119" s="19" t="inlineStr">
        <is>
          <t>X</t>
        </is>
      </c>
      <c r="S119" s="19" t="inlineStr">
        <is>
          <t>X</t>
        </is>
      </c>
      <c r="T119" s="19" t="inlineStr">
        <is>
          <t>X</t>
        </is>
      </c>
      <c r="U119" s="20" t="inlineStr">
        <is>
          <t>X</t>
        </is>
      </c>
      <c r="V119" s="19" t="inlineStr">
        <is>
          <t>X</t>
        </is>
      </c>
      <c r="W119" s="19" t="inlineStr">
        <is>
          <t>X</t>
        </is>
      </c>
      <c r="X119" s="19" t="inlineStr">
        <is>
          <t>X</t>
        </is>
      </c>
      <c r="Y119" s="19" t="inlineStr">
        <is>
          <t>X</t>
        </is>
      </c>
      <c r="Z119" s="19" t="inlineStr">
        <is>
          <t>X</t>
        </is>
      </c>
      <c r="AA119" s="19" t="inlineStr">
        <is>
          <t>X</t>
        </is>
      </c>
      <c r="AB119" s="20" t="inlineStr">
        <is>
          <t>X</t>
        </is>
      </c>
      <c r="AC119" s="19" t="inlineStr">
        <is>
          <t>X</t>
        </is>
      </c>
      <c r="AD119" s="19" t="inlineStr">
        <is>
          <t>X</t>
        </is>
      </c>
      <c r="AE119" s="19" t="inlineStr">
        <is>
          <t>X</t>
        </is>
      </c>
      <c r="AF119" s="19" t="inlineStr">
        <is>
          <t>X</t>
        </is>
      </c>
      <c r="AG119" s="19" t="inlineStr">
        <is>
          <t>X</t>
        </is>
      </c>
      <c r="AH119" s="19" t="inlineStr">
        <is>
          <t>V</t>
        </is>
      </c>
      <c r="AI119" s="20" t="inlineStr">
        <is>
          <t>CN</t>
        </is>
      </c>
      <c r="AJ119" s="19" t="inlineStr">
        <is>
          <t>V</t>
        </is>
      </c>
      <c r="AK119" s="21">
        <f>COUNTIF(F119:AJ119,"X") + COUNTIF(F119:AJ119,"x") + COUNTIF(F119:AJ119,"1/2")*0.5 + COUNTIF(F119:AJ119,"0.5")*0.5 + COUNTIF(F119:AJ119,"P")</f>
        <v/>
      </c>
      <c r="AL119" s="17" t="inlineStr">
        <is>
          <t>-</t>
        </is>
      </c>
      <c r="AM119" s="17" t="inlineStr">
        <is>
          <t>-</t>
        </is>
      </c>
      <c r="AN119" s="17" t="inlineStr">
        <is>
          <t>-</t>
        </is>
      </c>
      <c r="AO119" s="17" t="n">
        <v>4</v>
      </c>
      <c r="AP119" s="17" t="n">
        <v>28</v>
      </c>
      <c r="AQ119" s="21" t="n">
        <v>0</v>
      </c>
      <c r="AR119" s="17">
        <f>COUNTIF(F119:AJ119,"P") + COUNTIF(F119:AJ119,"p")</f>
        <v/>
      </c>
      <c r="AS119" s="18" t="inlineStr"/>
    </row>
    <row r="120">
      <c r="A120" s="17" t="n">
        <v>111</v>
      </c>
      <c r="B120" s="17" t="inlineStr">
        <is>
          <t>10010473</t>
        </is>
      </c>
      <c r="C120" s="18" t="inlineStr">
        <is>
          <t>Trương Mạnh Sơn</t>
        </is>
      </c>
      <c r="D120" s="17" t="inlineStr">
        <is>
          <t>CT</t>
        </is>
      </c>
      <c r="E120" s="18" t="inlineStr">
        <is>
          <t>Kỹ sư chất lượng</t>
        </is>
      </c>
      <c r="F120" s="19" t="inlineStr">
        <is>
          <t>X</t>
        </is>
      </c>
      <c r="G120" s="20" t="inlineStr">
        <is>
          <t>X</t>
        </is>
      </c>
      <c r="H120" s="19" t="inlineStr">
        <is>
          <t>X</t>
        </is>
      </c>
      <c r="I120" s="19" t="inlineStr">
        <is>
          <t>X</t>
        </is>
      </c>
      <c r="J120" s="19" t="inlineStr">
        <is>
          <t>X</t>
        </is>
      </c>
      <c r="K120" s="19" t="inlineStr">
        <is>
          <t>X</t>
        </is>
      </c>
      <c r="L120" s="19" t="inlineStr">
        <is>
          <t>X</t>
        </is>
      </c>
      <c r="M120" s="19" t="inlineStr">
        <is>
          <t>X</t>
        </is>
      </c>
      <c r="N120" s="20" t="inlineStr">
        <is>
          <t>X</t>
        </is>
      </c>
      <c r="O120" s="19" t="inlineStr">
        <is>
          <t>X</t>
        </is>
      </c>
      <c r="P120" s="19" t="inlineStr">
        <is>
          <t>X</t>
        </is>
      </c>
      <c r="Q120" s="19" t="inlineStr">
        <is>
          <t>X</t>
        </is>
      </c>
      <c r="R120" s="19" t="inlineStr">
        <is>
          <t>X</t>
        </is>
      </c>
      <c r="S120" s="19" t="inlineStr">
        <is>
          <t>X</t>
        </is>
      </c>
      <c r="T120" s="19" t="inlineStr">
        <is>
          <t>X</t>
        </is>
      </c>
      <c r="U120" s="20" t="inlineStr">
        <is>
          <t>X</t>
        </is>
      </c>
      <c r="V120" s="19" t="inlineStr">
        <is>
          <t>X</t>
        </is>
      </c>
      <c r="W120" s="19" t="inlineStr">
        <is>
          <t>X</t>
        </is>
      </c>
      <c r="X120" s="19" t="inlineStr">
        <is>
          <t>X</t>
        </is>
      </c>
      <c r="Y120" s="19" t="inlineStr">
        <is>
          <t>X</t>
        </is>
      </c>
      <c r="Z120" s="19" t="inlineStr">
        <is>
          <t>X</t>
        </is>
      </c>
      <c r="AA120" s="19" t="inlineStr">
        <is>
          <t>X</t>
        </is>
      </c>
      <c r="AB120" s="20" t="inlineStr">
        <is>
          <t>X</t>
        </is>
      </c>
      <c r="AC120" s="19" t="inlineStr">
        <is>
          <t>X</t>
        </is>
      </c>
      <c r="AD120" s="19" t="inlineStr">
        <is>
          <t>X</t>
        </is>
      </c>
      <c r="AE120" s="19" t="inlineStr">
        <is>
          <t>X</t>
        </is>
      </c>
      <c r="AF120" s="19" t="inlineStr">
        <is>
          <t>X</t>
        </is>
      </c>
      <c r="AG120" s="19" t="inlineStr">
        <is>
          <t>X</t>
        </is>
      </c>
      <c r="AH120" s="19" t="inlineStr">
        <is>
          <t>V</t>
        </is>
      </c>
      <c r="AI120" s="20" t="inlineStr">
        <is>
          <t>CN</t>
        </is>
      </c>
      <c r="AJ120" s="19" t="inlineStr">
        <is>
          <t>V</t>
        </is>
      </c>
      <c r="AK120" s="21">
        <f>COUNTIF(F120:AJ120,"X") + COUNTIF(F120:AJ120,"x") + COUNTIF(F120:AJ120,"1/2")*0.5 + COUNTIF(F120:AJ120,"0.5")*0.5 + COUNTIF(F120:AJ120,"P")</f>
        <v/>
      </c>
      <c r="AL120" s="17" t="inlineStr">
        <is>
          <t>-</t>
        </is>
      </c>
      <c r="AM120" s="17" t="inlineStr">
        <is>
          <t>-</t>
        </is>
      </c>
      <c r="AN120" s="17" t="inlineStr">
        <is>
          <t>-</t>
        </is>
      </c>
      <c r="AO120" s="17" t="n">
        <v>4</v>
      </c>
      <c r="AP120" s="17" t="n">
        <v>28</v>
      </c>
      <c r="AQ120" s="21" t="n">
        <v>0</v>
      </c>
      <c r="AR120" s="17">
        <f>COUNTIF(F120:AJ120,"P") + COUNTIF(F120:AJ120,"p")</f>
        <v/>
      </c>
      <c r="AS120" s="18" t="inlineStr"/>
    </row>
    <row r="121">
      <c r="A121" s="17" t="n">
        <v>112</v>
      </c>
      <c r="B121" s="17" t="inlineStr">
        <is>
          <t>10010625</t>
        </is>
      </c>
      <c r="C121" s="18" t="inlineStr">
        <is>
          <t>Phạm Quang Quân</t>
        </is>
      </c>
      <c r="D121" s="17" t="inlineStr">
        <is>
          <t>CT</t>
        </is>
      </c>
      <c r="E121" s="18" t="inlineStr">
        <is>
          <t>Kỹ sư hiện trường</t>
        </is>
      </c>
      <c r="F121" s="19" t="inlineStr">
        <is>
          <t>X</t>
        </is>
      </c>
      <c r="G121" s="20" t="inlineStr">
        <is>
          <t>X</t>
        </is>
      </c>
      <c r="H121" s="19" t="inlineStr">
        <is>
          <t>X</t>
        </is>
      </c>
      <c r="I121" s="19" t="inlineStr">
        <is>
          <t>X</t>
        </is>
      </c>
      <c r="J121" s="19" t="inlineStr">
        <is>
          <t>X</t>
        </is>
      </c>
      <c r="K121" s="19" t="inlineStr">
        <is>
          <t>X</t>
        </is>
      </c>
      <c r="L121" s="19" t="inlineStr">
        <is>
          <t>X</t>
        </is>
      </c>
      <c r="M121" s="19" t="inlineStr">
        <is>
          <t>X</t>
        </is>
      </c>
      <c r="N121" s="20" t="inlineStr">
        <is>
          <t>X</t>
        </is>
      </c>
      <c r="O121" s="19" t="inlineStr">
        <is>
          <t>X</t>
        </is>
      </c>
      <c r="P121" s="19" t="inlineStr">
        <is>
          <t>X</t>
        </is>
      </c>
      <c r="Q121" s="19" t="inlineStr">
        <is>
          <t>X</t>
        </is>
      </c>
      <c r="R121" s="19" t="inlineStr">
        <is>
          <t>X</t>
        </is>
      </c>
      <c r="S121" s="19" t="inlineStr">
        <is>
          <t>X</t>
        </is>
      </c>
      <c r="T121" s="19" t="inlineStr">
        <is>
          <t>X</t>
        </is>
      </c>
      <c r="U121" s="20" t="inlineStr">
        <is>
          <t>X</t>
        </is>
      </c>
      <c r="V121" s="19" t="inlineStr">
        <is>
          <t>X</t>
        </is>
      </c>
      <c r="W121" s="19" t="inlineStr">
        <is>
          <t>X</t>
        </is>
      </c>
      <c r="X121" s="19" t="inlineStr">
        <is>
          <t>X</t>
        </is>
      </c>
      <c r="Y121" s="19" t="inlineStr">
        <is>
          <t>X</t>
        </is>
      </c>
      <c r="Z121" s="19" t="inlineStr">
        <is>
          <t>X</t>
        </is>
      </c>
      <c r="AA121" s="19" t="inlineStr">
        <is>
          <t>X</t>
        </is>
      </c>
      <c r="AB121" s="20" t="inlineStr">
        <is>
          <t>CN</t>
        </is>
      </c>
      <c r="AC121" s="19" t="inlineStr">
        <is>
          <t>X</t>
        </is>
      </c>
      <c r="AD121" s="19" t="inlineStr">
        <is>
          <t>X</t>
        </is>
      </c>
      <c r="AE121" s="19" t="inlineStr">
        <is>
          <t>X</t>
        </is>
      </c>
      <c r="AF121" s="19" t="inlineStr">
        <is>
          <t>X</t>
        </is>
      </c>
      <c r="AG121" s="19" t="inlineStr">
        <is>
          <t>X</t>
        </is>
      </c>
      <c r="AH121" s="19" t="inlineStr">
        <is>
          <t>X</t>
        </is>
      </c>
      <c r="AI121" s="20" t="inlineStr">
        <is>
          <t>CN</t>
        </is>
      </c>
      <c r="AJ121" s="19" t="inlineStr">
        <is>
          <t>V</t>
        </is>
      </c>
      <c r="AK121" s="21">
        <f>COUNTIF(F121:AJ121,"X") + COUNTIF(F121:AJ121,"x") + COUNTIF(F121:AJ121,"1/2")*0.5 + COUNTIF(F121:AJ121,"0.5")*0.5 + COUNTIF(F121:AJ121,"P")</f>
        <v/>
      </c>
      <c r="AL121" s="17" t="inlineStr">
        <is>
          <t>-</t>
        </is>
      </c>
      <c r="AM121" s="17" t="inlineStr">
        <is>
          <t>-</t>
        </is>
      </c>
      <c r="AN121" s="17" t="inlineStr">
        <is>
          <t>-</t>
        </is>
      </c>
      <c r="AO121" s="17" t="n">
        <v>3</v>
      </c>
      <c r="AP121" s="17" t="n">
        <v>28</v>
      </c>
      <c r="AQ121" s="21" t="n">
        <v>0</v>
      </c>
      <c r="AR121" s="17">
        <f>COUNTIF(F121:AJ121,"P") + COUNTIF(F121:AJ121,"p")</f>
        <v/>
      </c>
      <c r="AS121" s="18" t="inlineStr"/>
    </row>
    <row r="122">
      <c r="A122" s="17" t="n">
        <v>113</v>
      </c>
      <c r="B122" s="17" t="inlineStr">
        <is>
          <t>10011252.FCIC</t>
        </is>
      </c>
      <c r="C122" s="18" t="inlineStr">
        <is>
          <t>Nguyễn Phi Quân</t>
        </is>
      </c>
      <c r="D122" s="17" t="inlineStr">
        <is>
          <t>CT</t>
        </is>
      </c>
      <c r="E122" s="18" t="inlineStr">
        <is>
          <t>Kỹ sư chất lượng</t>
        </is>
      </c>
      <c r="F122" s="19" t="inlineStr">
        <is>
          <t>X</t>
        </is>
      </c>
      <c r="G122" s="20" t="inlineStr">
        <is>
          <t>X</t>
        </is>
      </c>
      <c r="H122" s="19" t="inlineStr">
        <is>
          <t>X</t>
        </is>
      </c>
      <c r="I122" s="19" t="inlineStr">
        <is>
          <t>X</t>
        </is>
      </c>
      <c r="J122" s="19" t="inlineStr">
        <is>
          <t>X</t>
        </is>
      </c>
      <c r="K122" s="19" t="inlineStr">
        <is>
          <t>X</t>
        </is>
      </c>
      <c r="L122" s="19" t="inlineStr">
        <is>
          <t>X</t>
        </is>
      </c>
      <c r="M122" s="19" t="inlineStr">
        <is>
          <t>X</t>
        </is>
      </c>
      <c r="N122" s="20" t="inlineStr">
        <is>
          <t>X</t>
        </is>
      </c>
      <c r="O122" s="19" t="inlineStr">
        <is>
          <t>X</t>
        </is>
      </c>
      <c r="P122" s="19" t="inlineStr">
        <is>
          <t>X</t>
        </is>
      </c>
      <c r="Q122" s="19" t="inlineStr">
        <is>
          <t>X</t>
        </is>
      </c>
      <c r="R122" s="19" t="inlineStr">
        <is>
          <t>X</t>
        </is>
      </c>
      <c r="S122" s="19" t="inlineStr">
        <is>
          <t>X</t>
        </is>
      </c>
      <c r="T122" s="19" t="inlineStr">
        <is>
          <t>X</t>
        </is>
      </c>
      <c r="U122" s="20" t="inlineStr">
        <is>
          <t>X</t>
        </is>
      </c>
      <c r="V122" s="19" t="inlineStr">
        <is>
          <t>X</t>
        </is>
      </c>
      <c r="W122" s="19" t="inlineStr">
        <is>
          <t>X</t>
        </is>
      </c>
      <c r="X122" s="19" t="inlineStr">
        <is>
          <t>X</t>
        </is>
      </c>
      <c r="Y122" s="19" t="inlineStr">
        <is>
          <t>X</t>
        </is>
      </c>
      <c r="Z122" s="19" t="inlineStr">
        <is>
          <t>X</t>
        </is>
      </c>
      <c r="AA122" s="19" t="inlineStr">
        <is>
          <t>X</t>
        </is>
      </c>
      <c r="AB122" s="20" t="inlineStr">
        <is>
          <t>X</t>
        </is>
      </c>
      <c r="AC122" s="19" t="inlineStr">
        <is>
          <t>X</t>
        </is>
      </c>
      <c r="AD122" s="19" t="inlineStr">
        <is>
          <t>X</t>
        </is>
      </c>
      <c r="AE122" s="19" t="inlineStr">
        <is>
          <t>X</t>
        </is>
      </c>
      <c r="AF122" s="19" t="inlineStr">
        <is>
          <t>X</t>
        </is>
      </c>
      <c r="AG122" s="19" t="inlineStr">
        <is>
          <t>X</t>
        </is>
      </c>
      <c r="AH122" s="19" t="inlineStr">
        <is>
          <t>X</t>
        </is>
      </c>
      <c r="AI122" s="20" t="inlineStr">
        <is>
          <t>CN</t>
        </is>
      </c>
      <c r="AJ122" s="19" t="inlineStr">
        <is>
          <t>P</t>
        </is>
      </c>
      <c r="AK122" s="21">
        <f>COUNTIF(F122:AJ122,"X") + COUNTIF(F122:AJ122,"x") + COUNTIF(F122:AJ122,"1/2")*0.5 + COUNTIF(F122:AJ122,"0.5")*0.5 + COUNTIF(F122:AJ122,"P")</f>
        <v/>
      </c>
      <c r="AL122" s="17" t="inlineStr">
        <is>
          <t>-</t>
        </is>
      </c>
      <c r="AM122" s="17" t="inlineStr">
        <is>
          <t>-</t>
        </is>
      </c>
      <c r="AN122" s="17" t="inlineStr">
        <is>
          <t>-</t>
        </is>
      </c>
      <c r="AO122" s="17" t="n">
        <v>4</v>
      </c>
      <c r="AP122" s="17" t="n">
        <v>29</v>
      </c>
      <c r="AQ122" s="21" t="n">
        <v>0</v>
      </c>
      <c r="AR122" s="17">
        <f>COUNTIF(F122:AJ122,"P") + COUNTIF(F122:AJ122,"p")</f>
        <v/>
      </c>
      <c r="AS122" s="18" t="inlineStr"/>
    </row>
    <row r="123">
      <c r="A123" s="17" t="n">
        <v>114</v>
      </c>
      <c r="B123" s="17" t="inlineStr">
        <is>
          <t>10011529.FCIC</t>
        </is>
      </c>
      <c r="C123" s="18" t="inlineStr">
        <is>
          <t>Nguyễn Kỳ Thăng</t>
        </is>
      </c>
      <c r="D123" s="17" t="inlineStr">
        <is>
          <t>CT</t>
        </is>
      </c>
      <c r="E123" s="18" t="inlineStr">
        <is>
          <t>Chỉ huy trưởng</t>
        </is>
      </c>
      <c r="F123" s="19" t="inlineStr">
        <is>
          <t>X</t>
        </is>
      </c>
      <c r="G123" s="20" t="inlineStr">
        <is>
          <t>X</t>
        </is>
      </c>
      <c r="H123" s="19" t="inlineStr">
        <is>
          <t>X</t>
        </is>
      </c>
      <c r="I123" s="19" t="inlineStr">
        <is>
          <t>X</t>
        </is>
      </c>
      <c r="J123" s="19" t="inlineStr">
        <is>
          <t>X</t>
        </is>
      </c>
      <c r="K123" s="19" t="inlineStr">
        <is>
          <t>X</t>
        </is>
      </c>
      <c r="L123" s="19" t="inlineStr">
        <is>
          <t>X</t>
        </is>
      </c>
      <c r="M123" s="19" t="inlineStr">
        <is>
          <t>X</t>
        </is>
      </c>
      <c r="N123" s="20" t="inlineStr">
        <is>
          <t>X</t>
        </is>
      </c>
      <c r="O123" s="19" t="inlineStr">
        <is>
          <t>X</t>
        </is>
      </c>
      <c r="P123" s="19" t="inlineStr">
        <is>
          <t>X</t>
        </is>
      </c>
      <c r="Q123" s="19" t="inlineStr">
        <is>
          <t>X</t>
        </is>
      </c>
      <c r="R123" s="19" t="inlineStr">
        <is>
          <t>X</t>
        </is>
      </c>
      <c r="S123" s="19" t="inlineStr">
        <is>
          <t>X</t>
        </is>
      </c>
      <c r="T123" s="19" t="inlineStr">
        <is>
          <t>X</t>
        </is>
      </c>
      <c r="U123" s="20" t="inlineStr">
        <is>
          <t>X</t>
        </is>
      </c>
      <c r="V123" s="19" t="inlineStr">
        <is>
          <t>X</t>
        </is>
      </c>
      <c r="W123" s="19" t="inlineStr">
        <is>
          <t>X</t>
        </is>
      </c>
      <c r="X123" s="19" t="inlineStr">
        <is>
          <t>X</t>
        </is>
      </c>
      <c r="Y123" s="19" t="inlineStr">
        <is>
          <t>X</t>
        </is>
      </c>
      <c r="Z123" s="19" t="inlineStr">
        <is>
          <t>X</t>
        </is>
      </c>
      <c r="AA123" s="19" t="inlineStr">
        <is>
          <t>X</t>
        </is>
      </c>
      <c r="AB123" s="20" t="inlineStr">
        <is>
          <t>X</t>
        </is>
      </c>
      <c r="AC123" s="19" t="inlineStr">
        <is>
          <t>X</t>
        </is>
      </c>
      <c r="AD123" s="19" t="inlineStr">
        <is>
          <t>X</t>
        </is>
      </c>
      <c r="AE123" s="19" t="inlineStr">
        <is>
          <t>X</t>
        </is>
      </c>
      <c r="AF123" s="19" t="inlineStr">
        <is>
          <t>X</t>
        </is>
      </c>
      <c r="AG123" s="19" t="inlineStr">
        <is>
          <t>X</t>
        </is>
      </c>
      <c r="AH123" s="19" t="inlineStr">
        <is>
          <t>X</t>
        </is>
      </c>
      <c r="AI123" s="20" t="inlineStr">
        <is>
          <t>X</t>
        </is>
      </c>
      <c r="AJ123" s="19" t="inlineStr">
        <is>
          <t>P</t>
        </is>
      </c>
      <c r="AK123" s="21">
        <f>COUNTIF(F123:AJ123,"X") + COUNTIF(F123:AJ123,"x") + COUNTIF(F123:AJ123,"1/2")*0.5 + COUNTIF(F123:AJ123,"0.5")*0.5 + COUNTIF(F123:AJ123,"P")</f>
        <v/>
      </c>
      <c r="AL123" s="17" t="inlineStr">
        <is>
          <t>-</t>
        </is>
      </c>
      <c r="AM123" s="17" t="inlineStr">
        <is>
          <t>-</t>
        </is>
      </c>
      <c r="AN123" s="17" t="inlineStr">
        <is>
          <t>-</t>
        </is>
      </c>
      <c r="AO123" s="17" t="n">
        <v>5</v>
      </c>
      <c r="AP123" s="17" t="n">
        <v>30</v>
      </c>
      <c r="AQ123" s="21" t="n">
        <v>0</v>
      </c>
      <c r="AR123" s="17">
        <f>COUNTIF(F123:AJ123,"P") + COUNTIF(F123:AJ123,"p")</f>
        <v/>
      </c>
      <c r="AS123" s="18" t="inlineStr"/>
    </row>
    <row r="124">
      <c r="A124" s="17" t="n">
        <v>115</v>
      </c>
      <c r="B124" s="17" t="inlineStr">
        <is>
          <t>10012041</t>
        </is>
      </c>
      <c r="C124" s="18" t="inlineStr">
        <is>
          <t>Nguyễn Thanh Oai</t>
        </is>
      </c>
      <c r="D124" s="17" t="inlineStr">
        <is>
          <t>CT</t>
        </is>
      </c>
      <c r="E124" s="18" t="inlineStr">
        <is>
          <t>Kỹ sư hiện trường</t>
        </is>
      </c>
      <c r="F124" s="19" t="inlineStr">
        <is>
          <t>X</t>
        </is>
      </c>
      <c r="G124" s="20" t="inlineStr">
        <is>
          <t>X</t>
        </is>
      </c>
      <c r="H124" s="19" t="inlineStr">
        <is>
          <t>X</t>
        </is>
      </c>
      <c r="I124" s="19" t="inlineStr">
        <is>
          <t>X</t>
        </is>
      </c>
      <c r="J124" s="19" t="inlineStr">
        <is>
          <t>X</t>
        </is>
      </c>
      <c r="K124" s="19" t="inlineStr">
        <is>
          <t>X</t>
        </is>
      </c>
      <c r="L124" s="19" t="inlineStr">
        <is>
          <t>X</t>
        </is>
      </c>
      <c r="M124" s="19" t="inlineStr">
        <is>
          <t>X</t>
        </is>
      </c>
      <c r="N124" s="20" t="inlineStr">
        <is>
          <t>X</t>
        </is>
      </c>
      <c r="O124" s="19" t="inlineStr">
        <is>
          <t>X</t>
        </is>
      </c>
      <c r="P124" s="19" t="inlineStr">
        <is>
          <t>X</t>
        </is>
      </c>
      <c r="Q124" s="19" t="inlineStr">
        <is>
          <t>X</t>
        </is>
      </c>
      <c r="R124" s="19" t="inlineStr">
        <is>
          <t>X</t>
        </is>
      </c>
      <c r="S124" s="19" t="inlineStr">
        <is>
          <t>X</t>
        </is>
      </c>
      <c r="T124" s="19" t="inlineStr">
        <is>
          <t>X</t>
        </is>
      </c>
      <c r="U124" s="20" t="inlineStr">
        <is>
          <t>X</t>
        </is>
      </c>
      <c r="V124" s="19" t="inlineStr">
        <is>
          <t>X</t>
        </is>
      </c>
      <c r="W124" s="19" t="inlineStr">
        <is>
          <t>X</t>
        </is>
      </c>
      <c r="X124" s="19" t="inlineStr">
        <is>
          <t>X</t>
        </is>
      </c>
      <c r="Y124" s="19" t="inlineStr">
        <is>
          <t>X</t>
        </is>
      </c>
      <c r="Z124" s="19" t="inlineStr">
        <is>
          <t>X</t>
        </is>
      </c>
      <c r="AA124" s="19" t="inlineStr">
        <is>
          <t>X</t>
        </is>
      </c>
      <c r="AB124" s="20" t="inlineStr">
        <is>
          <t>X</t>
        </is>
      </c>
      <c r="AC124" s="19" t="inlineStr">
        <is>
          <t>X</t>
        </is>
      </c>
      <c r="AD124" s="19" t="inlineStr">
        <is>
          <t>X</t>
        </is>
      </c>
      <c r="AE124" s="19" t="inlineStr">
        <is>
          <t>X</t>
        </is>
      </c>
      <c r="AF124" s="19" t="inlineStr">
        <is>
          <t>X</t>
        </is>
      </c>
      <c r="AG124" s="19" t="inlineStr">
        <is>
          <t>X</t>
        </is>
      </c>
      <c r="AH124" s="19" t="inlineStr">
        <is>
          <t>V</t>
        </is>
      </c>
      <c r="AI124" s="20" t="inlineStr">
        <is>
          <t>CN</t>
        </is>
      </c>
      <c r="AJ124" s="19" t="inlineStr">
        <is>
          <t>V</t>
        </is>
      </c>
      <c r="AK124" s="21">
        <f>COUNTIF(F124:AJ124,"X") + COUNTIF(F124:AJ124,"x") + COUNTIF(F124:AJ124,"1/2")*0.5 + COUNTIF(F124:AJ124,"0.5")*0.5 + COUNTIF(F124:AJ124,"P")</f>
        <v/>
      </c>
      <c r="AL124" s="17" t="inlineStr">
        <is>
          <t>-</t>
        </is>
      </c>
      <c r="AM124" s="17" t="inlineStr">
        <is>
          <t>-</t>
        </is>
      </c>
      <c r="AN124" s="17" t="inlineStr">
        <is>
          <t>-</t>
        </is>
      </c>
      <c r="AO124" s="17" t="n">
        <v>4</v>
      </c>
      <c r="AP124" s="17" t="n">
        <v>28</v>
      </c>
      <c r="AQ124" s="21" t="n">
        <v>0</v>
      </c>
      <c r="AR124" s="17">
        <f>COUNTIF(F124:AJ124,"P") + COUNTIF(F124:AJ124,"p")</f>
        <v/>
      </c>
      <c r="AS124" s="18" t="inlineStr"/>
    </row>
    <row r="125">
      <c r="A125" s="17" t="n">
        <v>116</v>
      </c>
      <c r="B125" s="17" t="inlineStr">
        <is>
          <t>10012083.FCIC</t>
        </is>
      </c>
      <c r="C125" s="18" t="inlineStr">
        <is>
          <t>Đặng Nhật Minh</t>
        </is>
      </c>
      <c r="D125" s="17" t="inlineStr">
        <is>
          <t>CT</t>
        </is>
      </c>
      <c r="E125" s="18" t="inlineStr">
        <is>
          <t>Kỹ sư khối lượng</t>
        </is>
      </c>
      <c r="F125" s="19" t="inlineStr">
        <is>
          <t>X</t>
        </is>
      </c>
      <c r="G125" s="20" t="inlineStr">
        <is>
          <t>X</t>
        </is>
      </c>
      <c r="H125" s="19" t="inlineStr">
        <is>
          <t>X</t>
        </is>
      </c>
      <c r="I125" s="19" t="inlineStr">
        <is>
          <t>X</t>
        </is>
      </c>
      <c r="J125" s="19" t="inlineStr">
        <is>
          <t>X</t>
        </is>
      </c>
      <c r="K125" s="19" t="inlineStr">
        <is>
          <t>X</t>
        </is>
      </c>
      <c r="L125" s="19" t="inlineStr">
        <is>
          <t>X</t>
        </is>
      </c>
      <c r="M125" s="19" t="inlineStr">
        <is>
          <t>X</t>
        </is>
      </c>
      <c r="N125" s="20" t="inlineStr">
        <is>
          <t>X</t>
        </is>
      </c>
      <c r="O125" s="19" t="inlineStr">
        <is>
          <t>X</t>
        </is>
      </c>
      <c r="P125" s="19" t="inlineStr">
        <is>
          <t>X</t>
        </is>
      </c>
      <c r="Q125" s="19" t="inlineStr">
        <is>
          <t>X</t>
        </is>
      </c>
      <c r="R125" s="19" t="inlineStr">
        <is>
          <t>X</t>
        </is>
      </c>
      <c r="S125" s="19" t="inlineStr">
        <is>
          <t>X</t>
        </is>
      </c>
      <c r="T125" s="19" t="inlineStr">
        <is>
          <t>X</t>
        </is>
      </c>
      <c r="U125" s="20" t="inlineStr">
        <is>
          <t>X</t>
        </is>
      </c>
      <c r="V125" s="19" t="inlineStr">
        <is>
          <t>X</t>
        </is>
      </c>
      <c r="W125" s="19" t="inlineStr">
        <is>
          <t>X</t>
        </is>
      </c>
      <c r="X125" s="19" t="inlineStr">
        <is>
          <t>X</t>
        </is>
      </c>
      <c r="Y125" s="19" t="inlineStr">
        <is>
          <t>X</t>
        </is>
      </c>
      <c r="Z125" s="19" t="inlineStr">
        <is>
          <t>X</t>
        </is>
      </c>
      <c r="AA125" s="19" t="inlineStr">
        <is>
          <t>X</t>
        </is>
      </c>
      <c r="AB125" s="20" t="inlineStr">
        <is>
          <t>X</t>
        </is>
      </c>
      <c r="AC125" s="19" t="inlineStr">
        <is>
          <t>X</t>
        </is>
      </c>
      <c r="AD125" s="19" t="inlineStr">
        <is>
          <t>X</t>
        </is>
      </c>
      <c r="AE125" s="19" t="inlineStr">
        <is>
          <t>X</t>
        </is>
      </c>
      <c r="AF125" s="19" t="inlineStr">
        <is>
          <t>X</t>
        </is>
      </c>
      <c r="AG125" s="19" t="inlineStr">
        <is>
          <t>X</t>
        </is>
      </c>
      <c r="AH125" s="19" t="inlineStr">
        <is>
          <t>V</t>
        </is>
      </c>
      <c r="AI125" s="20" t="inlineStr">
        <is>
          <t>CN</t>
        </is>
      </c>
      <c r="AJ125" s="19" t="inlineStr">
        <is>
          <t>V</t>
        </is>
      </c>
      <c r="AK125" s="21">
        <f>COUNTIF(F125:AJ125,"X") + COUNTIF(F125:AJ125,"x") + COUNTIF(F125:AJ125,"1/2")*0.5 + COUNTIF(F125:AJ125,"0.5")*0.5 + COUNTIF(F125:AJ125,"P")</f>
        <v/>
      </c>
      <c r="AL125" s="17" t="inlineStr">
        <is>
          <t>-</t>
        </is>
      </c>
      <c r="AM125" s="17" t="inlineStr">
        <is>
          <t>-</t>
        </is>
      </c>
      <c r="AN125" s="17" t="inlineStr">
        <is>
          <t>-</t>
        </is>
      </c>
      <c r="AO125" s="17" t="n">
        <v>4</v>
      </c>
      <c r="AP125" s="17" t="n">
        <v>28</v>
      </c>
      <c r="AQ125" s="21" t="n">
        <v>0</v>
      </c>
      <c r="AR125" s="17">
        <f>COUNTIF(F125:AJ125,"P") + COUNTIF(F125:AJ125,"p")</f>
        <v/>
      </c>
      <c r="AS125" s="18" t="inlineStr"/>
    </row>
    <row r="126">
      <c r="A126" s="17" t="n">
        <v>117</v>
      </c>
      <c r="B126" s="17" t="inlineStr">
        <is>
          <t>10012103</t>
        </is>
      </c>
      <c r="C126" s="18" t="inlineStr">
        <is>
          <t>Tạ Hữu Thái</t>
        </is>
      </c>
      <c r="D126" s="17" t="inlineStr">
        <is>
          <t>CT</t>
        </is>
      </c>
      <c r="E126" s="18" t="inlineStr">
        <is>
          <t>Kỹ sư chất lượng</t>
        </is>
      </c>
      <c r="F126" s="19" t="inlineStr">
        <is>
          <t>X</t>
        </is>
      </c>
      <c r="G126" s="20" t="inlineStr">
        <is>
          <t>X</t>
        </is>
      </c>
      <c r="H126" s="19" t="inlineStr">
        <is>
          <t>X</t>
        </is>
      </c>
      <c r="I126" s="19" t="inlineStr">
        <is>
          <t>X</t>
        </is>
      </c>
      <c r="J126" s="19" t="inlineStr">
        <is>
          <t>X</t>
        </is>
      </c>
      <c r="K126" s="19" t="inlineStr">
        <is>
          <t>X</t>
        </is>
      </c>
      <c r="L126" s="19" t="inlineStr">
        <is>
          <t>X</t>
        </is>
      </c>
      <c r="M126" s="19" t="inlineStr">
        <is>
          <t>X</t>
        </is>
      </c>
      <c r="N126" s="20" t="inlineStr">
        <is>
          <t>X</t>
        </is>
      </c>
      <c r="O126" s="19" t="inlineStr">
        <is>
          <t>X</t>
        </is>
      </c>
      <c r="P126" s="19" t="inlineStr">
        <is>
          <t>X</t>
        </is>
      </c>
      <c r="Q126" s="19" t="inlineStr">
        <is>
          <t>X</t>
        </is>
      </c>
      <c r="R126" s="19" t="inlineStr">
        <is>
          <t>X</t>
        </is>
      </c>
      <c r="S126" s="19" t="inlineStr">
        <is>
          <t>X</t>
        </is>
      </c>
      <c r="T126" s="19" t="inlineStr">
        <is>
          <t>X</t>
        </is>
      </c>
      <c r="U126" s="20" t="inlineStr">
        <is>
          <t>CN</t>
        </is>
      </c>
      <c r="V126" s="19" t="inlineStr">
        <is>
          <t>X</t>
        </is>
      </c>
      <c r="W126" s="19" t="inlineStr">
        <is>
          <t>X</t>
        </is>
      </c>
      <c r="X126" s="19" t="inlineStr">
        <is>
          <t>X</t>
        </is>
      </c>
      <c r="Y126" s="19" t="inlineStr">
        <is>
          <t>X</t>
        </is>
      </c>
      <c r="Z126" s="19" t="inlineStr">
        <is>
          <t>X</t>
        </is>
      </c>
      <c r="AA126" s="19" t="inlineStr">
        <is>
          <t>X</t>
        </is>
      </c>
      <c r="AB126" s="20" t="inlineStr">
        <is>
          <t>CN</t>
        </is>
      </c>
      <c r="AC126" s="19" t="inlineStr">
        <is>
          <t>X</t>
        </is>
      </c>
      <c r="AD126" s="19" t="inlineStr">
        <is>
          <t>X</t>
        </is>
      </c>
      <c r="AE126" s="19" t="inlineStr">
        <is>
          <t>X</t>
        </is>
      </c>
      <c r="AF126" s="19" t="inlineStr">
        <is>
          <t>X</t>
        </is>
      </c>
      <c r="AG126" s="19" t="inlineStr">
        <is>
          <t>X</t>
        </is>
      </c>
      <c r="AH126" s="19" t="inlineStr">
        <is>
          <t>X</t>
        </is>
      </c>
      <c r="AI126" s="20" t="inlineStr">
        <is>
          <t>CN</t>
        </is>
      </c>
      <c r="AJ126" s="19" t="inlineStr">
        <is>
          <t>X</t>
        </is>
      </c>
      <c r="AK126" s="21">
        <f>COUNTIF(F126:AJ126,"X") + COUNTIF(F126:AJ126,"x") + COUNTIF(F126:AJ126,"1/2")*0.5 + COUNTIF(F126:AJ126,"0.5")*0.5 + COUNTIF(F126:AJ126,"P")</f>
        <v/>
      </c>
      <c r="AL126" s="17" t="inlineStr">
        <is>
          <t>-</t>
        </is>
      </c>
      <c r="AM126" s="17" t="inlineStr">
        <is>
          <t>-</t>
        </is>
      </c>
      <c r="AN126" s="17" t="inlineStr">
        <is>
          <t>-</t>
        </is>
      </c>
      <c r="AO126" s="17" t="n">
        <v>2</v>
      </c>
      <c r="AP126" s="17" t="n">
        <v>28</v>
      </c>
      <c r="AQ126" s="21" t="n">
        <v>0</v>
      </c>
      <c r="AR126" s="17">
        <f>COUNTIF(F126:AJ126,"P") + COUNTIF(F126:AJ126,"p")</f>
        <v/>
      </c>
      <c r="AS126" s="18" t="inlineStr"/>
    </row>
    <row r="127">
      <c r="A127" s="17" t="n">
        <v>118</v>
      </c>
      <c r="B127" s="17" t="inlineStr">
        <is>
          <t>10012113.FCIC</t>
        </is>
      </c>
      <c r="C127" s="18" t="inlineStr">
        <is>
          <t>Nguyễn Mạnh Tuyển</t>
        </is>
      </c>
      <c r="D127" s="17" t="inlineStr">
        <is>
          <t>CT</t>
        </is>
      </c>
      <c r="E127" s="18" t="inlineStr">
        <is>
          <t>Chỉ huy trưởng</t>
        </is>
      </c>
      <c r="F127" s="19" t="inlineStr">
        <is>
          <t>X</t>
        </is>
      </c>
      <c r="G127" s="20" t="inlineStr">
        <is>
          <t>X</t>
        </is>
      </c>
      <c r="H127" s="19" t="inlineStr">
        <is>
          <t>X</t>
        </is>
      </c>
      <c r="I127" s="19" t="inlineStr">
        <is>
          <t>X</t>
        </is>
      </c>
      <c r="J127" s="19" t="inlineStr">
        <is>
          <t>X</t>
        </is>
      </c>
      <c r="K127" s="19" t="inlineStr">
        <is>
          <t>X</t>
        </is>
      </c>
      <c r="L127" s="19" t="inlineStr">
        <is>
          <t>X</t>
        </is>
      </c>
      <c r="M127" s="19" t="inlineStr">
        <is>
          <t>X</t>
        </is>
      </c>
      <c r="N127" s="20" t="inlineStr">
        <is>
          <t>X</t>
        </is>
      </c>
      <c r="O127" s="19" t="inlineStr">
        <is>
          <t>X</t>
        </is>
      </c>
      <c r="P127" s="19" t="inlineStr">
        <is>
          <t>X</t>
        </is>
      </c>
      <c r="Q127" s="19" t="inlineStr">
        <is>
          <t>X</t>
        </is>
      </c>
      <c r="R127" s="19" t="inlineStr">
        <is>
          <t>X</t>
        </is>
      </c>
      <c r="S127" s="19" t="inlineStr">
        <is>
          <t>X</t>
        </is>
      </c>
      <c r="T127" s="19" t="inlineStr">
        <is>
          <t>X</t>
        </is>
      </c>
      <c r="U127" s="20" t="inlineStr">
        <is>
          <t>CN</t>
        </is>
      </c>
      <c r="V127" s="19" t="inlineStr">
        <is>
          <t>X</t>
        </is>
      </c>
      <c r="W127" s="19" t="inlineStr">
        <is>
          <t>X</t>
        </is>
      </c>
      <c r="X127" s="19" t="inlineStr">
        <is>
          <t>X</t>
        </is>
      </c>
      <c r="Y127" s="19" t="inlineStr">
        <is>
          <t>X</t>
        </is>
      </c>
      <c r="Z127" s="19" t="inlineStr">
        <is>
          <t>X</t>
        </is>
      </c>
      <c r="AA127" s="19" t="inlineStr">
        <is>
          <t>X</t>
        </is>
      </c>
      <c r="AB127" s="20" t="inlineStr">
        <is>
          <t>CN</t>
        </is>
      </c>
      <c r="AC127" s="19" t="inlineStr">
        <is>
          <t>X</t>
        </is>
      </c>
      <c r="AD127" s="19" t="inlineStr">
        <is>
          <t>X</t>
        </is>
      </c>
      <c r="AE127" s="19" t="inlineStr">
        <is>
          <t>X</t>
        </is>
      </c>
      <c r="AF127" s="19" t="inlineStr">
        <is>
          <t>X</t>
        </is>
      </c>
      <c r="AG127" s="19" t="inlineStr">
        <is>
          <t>X</t>
        </is>
      </c>
      <c r="AH127" s="19" t="inlineStr">
        <is>
          <t>X</t>
        </is>
      </c>
      <c r="AI127" s="20" t="inlineStr">
        <is>
          <t>CN</t>
        </is>
      </c>
      <c r="AJ127" s="19" t="inlineStr">
        <is>
          <t>X</t>
        </is>
      </c>
      <c r="AK127" s="21">
        <f>COUNTIF(F127:AJ127,"X") + COUNTIF(F127:AJ127,"x") + COUNTIF(F127:AJ127,"1/2")*0.5 + COUNTIF(F127:AJ127,"0.5")*0.5 + COUNTIF(F127:AJ127,"P")</f>
        <v/>
      </c>
      <c r="AL127" s="17" t="inlineStr">
        <is>
          <t>-</t>
        </is>
      </c>
      <c r="AM127" s="17" t="inlineStr">
        <is>
          <t>-</t>
        </is>
      </c>
      <c r="AN127" s="17" t="inlineStr">
        <is>
          <t>-</t>
        </is>
      </c>
      <c r="AO127" s="17" t="n">
        <v>2</v>
      </c>
      <c r="AP127" s="17" t="n">
        <v>28</v>
      </c>
      <c r="AQ127" s="21" t="n">
        <v>0</v>
      </c>
      <c r="AR127" s="17">
        <f>COUNTIF(F127:AJ127,"P") + COUNTIF(F127:AJ127,"p")</f>
        <v/>
      </c>
      <c r="AS127" s="18" t="inlineStr"/>
    </row>
    <row r="128">
      <c r="A128" s="17" t="n">
        <v>119</v>
      </c>
      <c r="B128" s="17" t="inlineStr">
        <is>
          <t>10012229</t>
        </is>
      </c>
      <c r="C128" s="18" t="inlineStr">
        <is>
          <t>Ngô Tuấn Kiệt</t>
        </is>
      </c>
      <c r="D128" s="17" t="inlineStr">
        <is>
          <t>CT</t>
        </is>
      </c>
      <c r="E128" s="18" t="inlineStr">
        <is>
          <t>Kỹ sư hiện trường</t>
        </is>
      </c>
      <c r="F128" s="19" t="inlineStr">
        <is>
          <t>X</t>
        </is>
      </c>
      <c r="G128" s="20" t="inlineStr">
        <is>
          <t>X</t>
        </is>
      </c>
      <c r="H128" s="19" t="inlineStr">
        <is>
          <t>X</t>
        </is>
      </c>
      <c r="I128" s="19" t="inlineStr">
        <is>
          <t>X</t>
        </is>
      </c>
      <c r="J128" s="19" t="inlineStr">
        <is>
          <t>X</t>
        </is>
      </c>
      <c r="K128" s="19" t="inlineStr">
        <is>
          <t>X</t>
        </is>
      </c>
      <c r="L128" s="19" t="inlineStr">
        <is>
          <t>X</t>
        </is>
      </c>
      <c r="M128" s="19" t="inlineStr">
        <is>
          <t>X</t>
        </is>
      </c>
      <c r="N128" s="20" t="inlineStr">
        <is>
          <t>X</t>
        </is>
      </c>
      <c r="O128" s="19" t="inlineStr">
        <is>
          <t>X</t>
        </is>
      </c>
      <c r="P128" s="19" t="inlineStr">
        <is>
          <t>X</t>
        </is>
      </c>
      <c r="Q128" s="19" t="inlineStr">
        <is>
          <t>X</t>
        </is>
      </c>
      <c r="R128" s="19" t="inlineStr">
        <is>
          <t>X</t>
        </is>
      </c>
      <c r="S128" s="19" t="inlineStr">
        <is>
          <t>X</t>
        </is>
      </c>
      <c r="T128" s="19" t="inlineStr">
        <is>
          <t>X</t>
        </is>
      </c>
      <c r="U128" s="20" t="inlineStr">
        <is>
          <t>X</t>
        </is>
      </c>
      <c r="V128" s="19" t="inlineStr">
        <is>
          <t>X</t>
        </is>
      </c>
      <c r="W128" s="19" t="inlineStr">
        <is>
          <t>X</t>
        </is>
      </c>
      <c r="X128" s="19" t="inlineStr">
        <is>
          <t>X</t>
        </is>
      </c>
      <c r="Y128" s="19" t="inlineStr">
        <is>
          <t>X</t>
        </is>
      </c>
      <c r="Z128" s="19" t="inlineStr">
        <is>
          <t>X</t>
        </is>
      </c>
      <c r="AA128" s="19" t="inlineStr">
        <is>
          <t>X</t>
        </is>
      </c>
      <c r="AB128" s="20" t="inlineStr">
        <is>
          <t>X</t>
        </is>
      </c>
      <c r="AC128" s="19" t="inlineStr">
        <is>
          <t>X</t>
        </is>
      </c>
      <c r="AD128" s="19" t="inlineStr">
        <is>
          <t>X</t>
        </is>
      </c>
      <c r="AE128" s="19" t="inlineStr">
        <is>
          <t>X</t>
        </is>
      </c>
      <c r="AF128" s="19" t="inlineStr">
        <is>
          <t>X</t>
        </is>
      </c>
      <c r="AG128" s="19" t="inlineStr">
        <is>
          <t>V</t>
        </is>
      </c>
      <c r="AH128" s="19" t="inlineStr">
        <is>
          <t>V</t>
        </is>
      </c>
      <c r="AI128" s="20" t="inlineStr">
        <is>
          <t>X</t>
        </is>
      </c>
      <c r="AJ128" s="19" t="inlineStr">
        <is>
          <t>P</t>
        </is>
      </c>
      <c r="AK128" s="21">
        <f>COUNTIF(F128:AJ128,"X") + COUNTIF(F128:AJ128,"x") + COUNTIF(F128:AJ128,"1/2")*0.5 + COUNTIF(F128:AJ128,"0.5")*0.5 + COUNTIF(F128:AJ128,"P")</f>
        <v/>
      </c>
      <c r="AL128" s="17" t="inlineStr">
        <is>
          <t>-</t>
        </is>
      </c>
      <c r="AM128" s="17" t="inlineStr">
        <is>
          <t>-</t>
        </is>
      </c>
      <c r="AN128" s="17" t="inlineStr">
        <is>
          <t>-</t>
        </is>
      </c>
      <c r="AO128" s="17" t="n">
        <v>5</v>
      </c>
      <c r="AP128" s="17" t="n">
        <v>28</v>
      </c>
      <c r="AQ128" s="21" t="n">
        <v>0</v>
      </c>
      <c r="AR128" s="17">
        <f>COUNTIF(F128:AJ128,"P") + COUNTIF(F128:AJ128,"p")</f>
        <v/>
      </c>
      <c r="AS128" s="18" t="inlineStr"/>
    </row>
    <row r="129">
      <c r="A129" s="17" t="n">
        <v>120</v>
      </c>
      <c r="B129" s="17" t="inlineStr">
        <is>
          <t>10012256</t>
        </is>
      </c>
      <c r="C129" s="18" t="inlineStr">
        <is>
          <t>Hồ Phan Duy Thành</t>
        </is>
      </c>
      <c r="D129" s="17" t="inlineStr">
        <is>
          <t>CT</t>
        </is>
      </c>
      <c r="E129" s="18" t="inlineStr">
        <is>
          <t>Kỹ sư hiện trường</t>
        </is>
      </c>
      <c r="F129" s="19" t="inlineStr">
        <is>
          <t>X</t>
        </is>
      </c>
      <c r="G129" s="20" t="inlineStr">
        <is>
          <t>X</t>
        </is>
      </c>
      <c r="H129" s="19" t="inlineStr">
        <is>
          <t>X</t>
        </is>
      </c>
      <c r="I129" s="19" t="inlineStr">
        <is>
          <t>X</t>
        </is>
      </c>
      <c r="J129" s="19" t="inlineStr">
        <is>
          <t>X</t>
        </is>
      </c>
      <c r="K129" s="19" t="inlineStr">
        <is>
          <t>X</t>
        </is>
      </c>
      <c r="L129" s="19" t="inlineStr">
        <is>
          <t>X</t>
        </is>
      </c>
      <c r="M129" s="19" t="inlineStr">
        <is>
          <t>X</t>
        </is>
      </c>
      <c r="N129" s="20" t="inlineStr">
        <is>
          <t>X</t>
        </is>
      </c>
      <c r="O129" s="19" t="inlineStr">
        <is>
          <t>X</t>
        </is>
      </c>
      <c r="P129" s="19" t="inlineStr">
        <is>
          <t>X</t>
        </is>
      </c>
      <c r="Q129" s="19" t="inlineStr">
        <is>
          <t>X</t>
        </is>
      </c>
      <c r="R129" s="19" t="inlineStr">
        <is>
          <t>X</t>
        </is>
      </c>
      <c r="S129" s="19" t="inlineStr">
        <is>
          <t>X</t>
        </is>
      </c>
      <c r="T129" s="19" t="inlineStr">
        <is>
          <t>X</t>
        </is>
      </c>
      <c r="U129" s="20" t="inlineStr">
        <is>
          <t>CN</t>
        </is>
      </c>
      <c r="V129" s="19" t="inlineStr">
        <is>
          <t>X</t>
        </is>
      </c>
      <c r="W129" s="19" t="inlineStr">
        <is>
          <t>X</t>
        </is>
      </c>
      <c r="X129" s="19" t="inlineStr">
        <is>
          <t>X</t>
        </is>
      </c>
      <c r="Y129" s="19" t="inlineStr">
        <is>
          <t>X</t>
        </is>
      </c>
      <c r="Z129" s="19" t="inlineStr">
        <is>
          <t>X</t>
        </is>
      </c>
      <c r="AA129" s="19" t="inlineStr">
        <is>
          <t>X</t>
        </is>
      </c>
      <c r="AB129" s="20" t="inlineStr">
        <is>
          <t>CN</t>
        </is>
      </c>
      <c r="AC129" s="19" t="inlineStr">
        <is>
          <t>X</t>
        </is>
      </c>
      <c r="AD129" s="19" t="inlineStr">
        <is>
          <t>X</t>
        </is>
      </c>
      <c r="AE129" s="19" t="inlineStr">
        <is>
          <t>X</t>
        </is>
      </c>
      <c r="AF129" s="19" t="inlineStr">
        <is>
          <t>X</t>
        </is>
      </c>
      <c r="AG129" s="19" t="inlineStr">
        <is>
          <t>P</t>
        </is>
      </c>
      <c r="AH129" s="19" t="inlineStr">
        <is>
          <t>P</t>
        </is>
      </c>
      <c r="AI129" s="20" t="inlineStr">
        <is>
          <t>CN</t>
        </is>
      </c>
      <c r="AJ129" s="19" t="inlineStr">
        <is>
          <t>P</t>
        </is>
      </c>
      <c r="AK129" s="21">
        <f>COUNTIF(F129:AJ129,"X") + COUNTIF(F129:AJ129,"x") + COUNTIF(F129:AJ129,"1/2")*0.5 + COUNTIF(F129:AJ129,"0.5")*0.5 + COUNTIF(F129:AJ129,"P")</f>
        <v/>
      </c>
      <c r="AL129" s="17" t="inlineStr">
        <is>
          <t>-</t>
        </is>
      </c>
      <c r="AM129" s="17" t="inlineStr">
        <is>
          <t>-</t>
        </is>
      </c>
      <c r="AN129" s="17" t="inlineStr">
        <is>
          <t>-</t>
        </is>
      </c>
      <c r="AO129" s="17" t="n">
        <v>2</v>
      </c>
      <c r="AP129" s="17" t="n">
        <v>27</v>
      </c>
      <c r="AQ129" s="21" t="n">
        <v>0</v>
      </c>
      <c r="AR129" s="17">
        <f>COUNTIF(F129:AJ129,"P") + COUNTIF(F129:AJ129,"p")</f>
        <v/>
      </c>
      <c r="AS129" s="18" t="inlineStr"/>
    </row>
    <row r="130">
      <c r="A130" s="17" t="n">
        <v>121</v>
      </c>
      <c r="B130" s="17" t="inlineStr">
        <is>
          <t>10012297</t>
        </is>
      </c>
      <c r="C130" s="18" t="inlineStr">
        <is>
          <t>Hà Văn Phương</t>
        </is>
      </c>
      <c r="D130" s="17" t="inlineStr">
        <is>
          <t>CT</t>
        </is>
      </c>
      <c r="E130" s="18" t="inlineStr">
        <is>
          <t>Kỹ sư hiện trường</t>
        </is>
      </c>
      <c r="F130" s="19" t="inlineStr">
        <is>
          <t>X</t>
        </is>
      </c>
      <c r="G130" s="20" t="inlineStr">
        <is>
          <t>X</t>
        </is>
      </c>
      <c r="H130" s="19" t="inlineStr">
        <is>
          <t>X</t>
        </is>
      </c>
      <c r="I130" s="19" t="inlineStr">
        <is>
          <t>X</t>
        </is>
      </c>
      <c r="J130" s="19" t="inlineStr">
        <is>
          <t>X</t>
        </is>
      </c>
      <c r="K130" s="19" t="inlineStr">
        <is>
          <t>X</t>
        </is>
      </c>
      <c r="L130" s="19" t="inlineStr">
        <is>
          <t>X</t>
        </is>
      </c>
      <c r="M130" s="19" t="inlineStr">
        <is>
          <t>X</t>
        </is>
      </c>
      <c r="N130" s="20" t="inlineStr">
        <is>
          <t>X</t>
        </is>
      </c>
      <c r="O130" s="19" t="inlineStr">
        <is>
          <t>X</t>
        </is>
      </c>
      <c r="P130" s="19" t="inlineStr">
        <is>
          <t>X</t>
        </is>
      </c>
      <c r="Q130" s="19" t="inlineStr">
        <is>
          <t>X</t>
        </is>
      </c>
      <c r="R130" s="19" t="inlineStr">
        <is>
          <t>X</t>
        </is>
      </c>
      <c r="S130" s="19" t="inlineStr">
        <is>
          <t>X</t>
        </is>
      </c>
      <c r="T130" s="19" t="inlineStr">
        <is>
          <t>X</t>
        </is>
      </c>
      <c r="U130" s="20" t="inlineStr">
        <is>
          <t>X</t>
        </is>
      </c>
      <c r="V130" s="19" t="inlineStr">
        <is>
          <t>X</t>
        </is>
      </c>
      <c r="W130" s="19" t="inlineStr">
        <is>
          <t>X</t>
        </is>
      </c>
      <c r="X130" s="19" t="inlineStr">
        <is>
          <t>X</t>
        </is>
      </c>
      <c r="Y130" s="19" t="inlineStr">
        <is>
          <t>X</t>
        </is>
      </c>
      <c r="Z130" s="19" t="inlineStr">
        <is>
          <t>X</t>
        </is>
      </c>
      <c r="AA130" s="19" t="inlineStr">
        <is>
          <t>X</t>
        </is>
      </c>
      <c r="AB130" s="20" t="inlineStr">
        <is>
          <t>CN</t>
        </is>
      </c>
      <c r="AC130" s="19" t="inlineStr">
        <is>
          <t>X</t>
        </is>
      </c>
      <c r="AD130" s="19" t="inlineStr">
        <is>
          <t>X</t>
        </is>
      </c>
      <c r="AE130" s="19" t="inlineStr">
        <is>
          <t>X</t>
        </is>
      </c>
      <c r="AF130" s="19" t="inlineStr">
        <is>
          <t>X</t>
        </is>
      </c>
      <c r="AG130" s="19" t="inlineStr">
        <is>
          <t>X</t>
        </is>
      </c>
      <c r="AH130" s="19" t="inlineStr">
        <is>
          <t>X</t>
        </is>
      </c>
      <c r="AI130" s="20" t="inlineStr">
        <is>
          <t>CN</t>
        </is>
      </c>
      <c r="AJ130" s="19" t="inlineStr">
        <is>
          <t>X</t>
        </is>
      </c>
      <c r="AK130" s="21">
        <f>COUNTIF(F130:AJ130,"X") + COUNTIF(F130:AJ130,"x") + COUNTIF(F130:AJ130,"1/2")*0.5 + COUNTIF(F130:AJ130,"0.5")*0.5 + COUNTIF(F130:AJ130,"P")</f>
        <v/>
      </c>
      <c r="AL130" s="17" t="inlineStr">
        <is>
          <t>-</t>
        </is>
      </c>
      <c r="AM130" s="17" t="inlineStr">
        <is>
          <t>-</t>
        </is>
      </c>
      <c r="AN130" s="17" t="inlineStr">
        <is>
          <t>-</t>
        </is>
      </c>
      <c r="AO130" s="17" t="n">
        <v>3</v>
      </c>
      <c r="AP130" s="17" t="n">
        <v>29</v>
      </c>
      <c r="AQ130" s="21" t="n">
        <v>0</v>
      </c>
      <c r="AR130" s="17">
        <f>COUNTIF(F130:AJ130,"P") + COUNTIF(F130:AJ130,"p")</f>
        <v/>
      </c>
      <c r="AS130" s="18" t="inlineStr"/>
    </row>
    <row r="131">
      <c r="A131" s="17" t="n">
        <v>122</v>
      </c>
      <c r="B131" s="17" t="inlineStr">
        <is>
          <t>10012337</t>
        </is>
      </c>
      <c r="C131" s="18" t="inlineStr">
        <is>
          <t>Dương Tất Nam</t>
        </is>
      </c>
      <c r="D131" s="17" t="inlineStr">
        <is>
          <t>CT</t>
        </is>
      </c>
      <c r="E131" s="18" t="inlineStr">
        <is>
          <t>Chỉ huy trưởng</t>
        </is>
      </c>
      <c r="F131" s="19" t="inlineStr">
        <is>
          <t>X</t>
        </is>
      </c>
      <c r="G131" s="20" t="inlineStr">
        <is>
          <t>X</t>
        </is>
      </c>
      <c r="H131" s="19" t="inlineStr">
        <is>
          <t>X</t>
        </is>
      </c>
      <c r="I131" s="19" t="inlineStr">
        <is>
          <t>X</t>
        </is>
      </c>
      <c r="J131" s="19" t="inlineStr">
        <is>
          <t>X</t>
        </is>
      </c>
      <c r="K131" s="19" t="inlineStr">
        <is>
          <t>X</t>
        </is>
      </c>
      <c r="L131" s="19" t="inlineStr">
        <is>
          <t>X</t>
        </is>
      </c>
      <c r="M131" s="19" t="inlineStr">
        <is>
          <t>X</t>
        </is>
      </c>
      <c r="N131" s="20" t="inlineStr">
        <is>
          <t>X</t>
        </is>
      </c>
      <c r="O131" s="19" t="inlineStr">
        <is>
          <t>X</t>
        </is>
      </c>
      <c r="P131" s="19" t="inlineStr">
        <is>
          <t>X</t>
        </is>
      </c>
      <c r="Q131" s="19" t="inlineStr">
        <is>
          <t>X</t>
        </is>
      </c>
      <c r="R131" s="19" t="inlineStr">
        <is>
          <t>X</t>
        </is>
      </c>
      <c r="S131" s="19" t="inlineStr">
        <is>
          <t>X</t>
        </is>
      </c>
      <c r="T131" s="19" t="inlineStr">
        <is>
          <t>X</t>
        </is>
      </c>
      <c r="U131" s="20" t="inlineStr">
        <is>
          <t>X</t>
        </is>
      </c>
      <c r="V131" s="19" t="inlineStr">
        <is>
          <t>X</t>
        </is>
      </c>
      <c r="W131" s="19" t="inlineStr">
        <is>
          <t>X</t>
        </is>
      </c>
      <c r="X131" s="19" t="inlineStr">
        <is>
          <t>X</t>
        </is>
      </c>
      <c r="Y131" s="19" t="inlineStr">
        <is>
          <t>X</t>
        </is>
      </c>
      <c r="Z131" s="19" t="inlineStr">
        <is>
          <t>X</t>
        </is>
      </c>
      <c r="AA131" s="19" t="inlineStr">
        <is>
          <t>X</t>
        </is>
      </c>
      <c r="AB131" s="20" t="inlineStr">
        <is>
          <t>X</t>
        </is>
      </c>
      <c r="AC131" s="19" t="inlineStr">
        <is>
          <t>X</t>
        </is>
      </c>
      <c r="AD131" s="19" t="inlineStr">
        <is>
          <t>X</t>
        </is>
      </c>
      <c r="AE131" s="19" t="inlineStr">
        <is>
          <t>X</t>
        </is>
      </c>
      <c r="AF131" s="19" t="inlineStr">
        <is>
          <t>X</t>
        </is>
      </c>
      <c r="AG131" s="19" t="inlineStr">
        <is>
          <t>X</t>
        </is>
      </c>
      <c r="AH131" s="19" t="inlineStr">
        <is>
          <t>V</t>
        </is>
      </c>
      <c r="AI131" s="20" t="inlineStr">
        <is>
          <t>CN</t>
        </is>
      </c>
      <c r="AJ131" s="19" t="inlineStr">
        <is>
          <t>P</t>
        </is>
      </c>
      <c r="AK131" s="21">
        <f>COUNTIF(F131:AJ131,"X") + COUNTIF(F131:AJ131,"x") + COUNTIF(F131:AJ131,"1/2")*0.5 + COUNTIF(F131:AJ131,"0.5")*0.5 + COUNTIF(F131:AJ131,"P")</f>
        <v/>
      </c>
      <c r="AL131" s="17" t="inlineStr">
        <is>
          <t>-</t>
        </is>
      </c>
      <c r="AM131" s="17" t="inlineStr">
        <is>
          <t>-</t>
        </is>
      </c>
      <c r="AN131" s="17" t="inlineStr">
        <is>
          <t>-</t>
        </is>
      </c>
      <c r="AO131" s="17" t="n">
        <v>4</v>
      </c>
      <c r="AP131" s="17" t="n">
        <v>28</v>
      </c>
      <c r="AQ131" s="21" t="n">
        <v>0</v>
      </c>
      <c r="AR131" s="17">
        <f>COUNTIF(F131:AJ131,"P") + COUNTIF(F131:AJ131,"p")</f>
        <v/>
      </c>
      <c r="AS131" s="18" t="inlineStr"/>
    </row>
    <row r="132">
      <c r="A132" s="17" t="n">
        <v>123</v>
      </c>
      <c r="B132" s="17" t="inlineStr">
        <is>
          <t>10012339.FCIC</t>
        </is>
      </c>
      <c r="C132" s="18" t="inlineStr">
        <is>
          <t>Nguyễn Ngọc Định</t>
        </is>
      </c>
      <c r="D132" s="17" t="inlineStr">
        <is>
          <t>CT</t>
        </is>
      </c>
      <c r="E132" s="18" t="inlineStr">
        <is>
          <t>Chỉ huy trưởng</t>
        </is>
      </c>
      <c r="F132" s="19" t="inlineStr">
        <is>
          <t>X</t>
        </is>
      </c>
      <c r="G132" s="20" t="inlineStr">
        <is>
          <t>X</t>
        </is>
      </c>
      <c r="H132" s="19" t="inlineStr">
        <is>
          <t>X</t>
        </is>
      </c>
      <c r="I132" s="19" t="inlineStr">
        <is>
          <t>X</t>
        </is>
      </c>
      <c r="J132" s="19" t="inlineStr">
        <is>
          <t>X</t>
        </is>
      </c>
      <c r="K132" s="19" t="inlineStr">
        <is>
          <t>X</t>
        </is>
      </c>
      <c r="L132" s="19" t="inlineStr">
        <is>
          <t>X</t>
        </is>
      </c>
      <c r="M132" s="19" t="inlineStr">
        <is>
          <t>X</t>
        </is>
      </c>
      <c r="N132" s="20" t="inlineStr">
        <is>
          <t>X</t>
        </is>
      </c>
      <c r="O132" s="19" t="inlineStr">
        <is>
          <t>X</t>
        </is>
      </c>
      <c r="P132" s="19" t="inlineStr">
        <is>
          <t>X</t>
        </is>
      </c>
      <c r="Q132" s="19" t="inlineStr">
        <is>
          <t>X</t>
        </is>
      </c>
      <c r="R132" s="19" t="inlineStr">
        <is>
          <t>X</t>
        </is>
      </c>
      <c r="S132" s="19" t="inlineStr">
        <is>
          <t>X</t>
        </is>
      </c>
      <c r="T132" s="19" t="inlineStr">
        <is>
          <t>X</t>
        </is>
      </c>
      <c r="U132" s="20" t="inlineStr">
        <is>
          <t>X</t>
        </is>
      </c>
      <c r="V132" s="19" t="inlineStr">
        <is>
          <t>X</t>
        </is>
      </c>
      <c r="W132" s="19" t="inlineStr">
        <is>
          <t>X</t>
        </is>
      </c>
      <c r="X132" s="19" t="inlineStr">
        <is>
          <t>X</t>
        </is>
      </c>
      <c r="Y132" s="19" t="inlineStr">
        <is>
          <t>X</t>
        </is>
      </c>
      <c r="Z132" s="19" t="inlineStr">
        <is>
          <t>X</t>
        </is>
      </c>
      <c r="AA132" s="19" t="inlineStr">
        <is>
          <t>X</t>
        </is>
      </c>
      <c r="AB132" s="20" t="inlineStr">
        <is>
          <t>X</t>
        </is>
      </c>
      <c r="AC132" s="19" t="inlineStr">
        <is>
          <t>X</t>
        </is>
      </c>
      <c r="AD132" s="19" t="inlineStr">
        <is>
          <t>X</t>
        </is>
      </c>
      <c r="AE132" s="19" t="inlineStr">
        <is>
          <t>X</t>
        </is>
      </c>
      <c r="AF132" s="19" t="inlineStr">
        <is>
          <t>X</t>
        </is>
      </c>
      <c r="AG132" s="19" t="inlineStr">
        <is>
          <t>X</t>
        </is>
      </c>
      <c r="AH132" s="19" t="inlineStr">
        <is>
          <t>X</t>
        </is>
      </c>
      <c r="AI132" s="20" t="inlineStr">
        <is>
          <t>CN</t>
        </is>
      </c>
      <c r="AJ132" s="19" t="inlineStr">
        <is>
          <t>X</t>
        </is>
      </c>
      <c r="AK132" s="21">
        <f>COUNTIF(F132:AJ132,"X") + COUNTIF(F132:AJ132,"x") + COUNTIF(F132:AJ132,"1/2")*0.5 + COUNTIF(F132:AJ132,"0.5")*0.5 + COUNTIF(F132:AJ132,"P")</f>
        <v/>
      </c>
      <c r="AL132" s="17" t="inlineStr">
        <is>
          <t>-</t>
        </is>
      </c>
      <c r="AM132" s="17" t="inlineStr">
        <is>
          <t>-</t>
        </is>
      </c>
      <c r="AN132" s="17" t="inlineStr">
        <is>
          <t>-</t>
        </is>
      </c>
      <c r="AO132" s="17" t="n">
        <v>4</v>
      </c>
      <c r="AP132" s="17" t="n">
        <v>30</v>
      </c>
      <c r="AQ132" s="21" t="n">
        <v>0</v>
      </c>
      <c r="AR132" s="17">
        <f>COUNTIF(F132:AJ132,"P") + COUNTIF(F132:AJ132,"p")</f>
        <v/>
      </c>
      <c r="AS132" s="18" t="inlineStr"/>
    </row>
    <row r="133">
      <c r="A133" s="17" t="n">
        <v>124</v>
      </c>
      <c r="B133" s="17" t="inlineStr">
        <is>
          <t>10012377.FCIC</t>
        </is>
      </c>
      <c r="C133" s="18" t="inlineStr">
        <is>
          <t>Trần Ngọc Sơn</t>
        </is>
      </c>
      <c r="D133" s="17" t="inlineStr">
        <is>
          <t>CT</t>
        </is>
      </c>
      <c r="E133" s="18" t="inlineStr">
        <is>
          <t>Kỹ sư khối lượng</t>
        </is>
      </c>
      <c r="F133" s="19" t="inlineStr">
        <is>
          <t>X</t>
        </is>
      </c>
      <c r="G133" s="20" t="inlineStr">
        <is>
          <t>X</t>
        </is>
      </c>
      <c r="H133" s="19" t="inlineStr">
        <is>
          <t>X</t>
        </is>
      </c>
      <c r="I133" s="19" t="inlineStr">
        <is>
          <t>X</t>
        </is>
      </c>
      <c r="J133" s="19" t="inlineStr">
        <is>
          <t>X</t>
        </is>
      </c>
      <c r="K133" s="19" t="inlineStr">
        <is>
          <t>X</t>
        </is>
      </c>
      <c r="L133" s="19" t="inlineStr">
        <is>
          <t>X</t>
        </is>
      </c>
      <c r="M133" s="19" t="inlineStr">
        <is>
          <t>X</t>
        </is>
      </c>
      <c r="N133" s="20" t="inlineStr">
        <is>
          <t>X</t>
        </is>
      </c>
      <c r="O133" s="19" t="inlineStr">
        <is>
          <t>X</t>
        </is>
      </c>
      <c r="P133" s="19" t="inlineStr">
        <is>
          <t>X</t>
        </is>
      </c>
      <c r="Q133" s="19" t="inlineStr">
        <is>
          <t>X</t>
        </is>
      </c>
      <c r="R133" s="19" t="inlineStr">
        <is>
          <t>X</t>
        </is>
      </c>
      <c r="S133" s="19" t="inlineStr">
        <is>
          <t>X</t>
        </is>
      </c>
      <c r="T133" s="19" t="inlineStr">
        <is>
          <t>X</t>
        </is>
      </c>
      <c r="U133" s="20" t="inlineStr">
        <is>
          <t>CN</t>
        </is>
      </c>
      <c r="V133" s="19" t="inlineStr">
        <is>
          <t>X</t>
        </is>
      </c>
      <c r="W133" s="19" t="inlineStr">
        <is>
          <t>X</t>
        </is>
      </c>
      <c r="X133" s="19" t="inlineStr">
        <is>
          <t>X</t>
        </is>
      </c>
      <c r="Y133" s="19" t="inlineStr">
        <is>
          <t>X</t>
        </is>
      </c>
      <c r="Z133" s="19" t="inlineStr">
        <is>
          <t>X</t>
        </is>
      </c>
      <c r="AA133" s="19" t="inlineStr">
        <is>
          <t>X</t>
        </is>
      </c>
      <c r="AB133" s="20" t="inlineStr">
        <is>
          <t>CN</t>
        </is>
      </c>
      <c r="AC133" s="19" t="inlineStr">
        <is>
          <t>X</t>
        </is>
      </c>
      <c r="AD133" s="19" t="inlineStr">
        <is>
          <t>X</t>
        </is>
      </c>
      <c r="AE133" s="19" t="inlineStr">
        <is>
          <t>X</t>
        </is>
      </c>
      <c r="AF133" s="19" t="inlineStr">
        <is>
          <t>X</t>
        </is>
      </c>
      <c r="AG133" s="19" t="inlineStr">
        <is>
          <t>X</t>
        </is>
      </c>
      <c r="AH133" s="19" t="inlineStr">
        <is>
          <t>V</t>
        </is>
      </c>
      <c r="AI133" s="20" t="inlineStr">
        <is>
          <t>CN</t>
        </is>
      </c>
      <c r="AJ133" s="19" t="inlineStr">
        <is>
          <t>V</t>
        </is>
      </c>
      <c r="AK133" s="21">
        <f>COUNTIF(F133:AJ133,"X") + COUNTIF(F133:AJ133,"x") + COUNTIF(F133:AJ133,"1/2")*0.5 + COUNTIF(F133:AJ133,"0.5")*0.5 + COUNTIF(F133:AJ133,"P")</f>
        <v/>
      </c>
      <c r="AL133" s="17" t="inlineStr">
        <is>
          <t>-</t>
        </is>
      </c>
      <c r="AM133" s="17" t="inlineStr">
        <is>
          <t>-</t>
        </is>
      </c>
      <c r="AN133" s="17" t="inlineStr">
        <is>
          <t>-</t>
        </is>
      </c>
      <c r="AO133" s="17" t="n">
        <v>2</v>
      </c>
      <c r="AP133" s="17" t="n">
        <v>26</v>
      </c>
      <c r="AQ133" s="21" t="n">
        <v>0</v>
      </c>
      <c r="AR133" s="17">
        <f>COUNTIF(F133:AJ133,"P") + COUNTIF(F133:AJ133,"p")</f>
        <v/>
      </c>
      <c r="AS133" s="18" t="inlineStr"/>
    </row>
    <row r="134">
      <c r="A134" s="17" t="n">
        <v>125</v>
      </c>
      <c r="B134" s="17" t="inlineStr">
        <is>
          <t>10012433</t>
        </is>
      </c>
      <c r="C134" s="18" t="inlineStr">
        <is>
          <t>Dương Văn Nam</t>
        </is>
      </c>
      <c r="D134" s="17" t="inlineStr">
        <is>
          <t>CT</t>
        </is>
      </c>
      <c r="E134" s="18" t="inlineStr">
        <is>
          <t>Kỹ sư hiện trường</t>
        </is>
      </c>
      <c r="F134" s="19" t="inlineStr">
        <is>
          <t>X</t>
        </is>
      </c>
      <c r="G134" s="20" t="inlineStr">
        <is>
          <t>CN</t>
        </is>
      </c>
      <c r="H134" s="19" t="inlineStr">
        <is>
          <t>X</t>
        </is>
      </c>
      <c r="I134" s="19" t="inlineStr">
        <is>
          <t>X</t>
        </is>
      </c>
      <c r="J134" s="19" t="inlineStr">
        <is>
          <t>X</t>
        </is>
      </c>
      <c r="K134" s="19" t="inlineStr">
        <is>
          <t>X</t>
        </is>
      </c>
      <c r="L134" s="19" t="inlineStr">
        <is>
          <t>X</t>
        </is>
      </c>
      <c r="M134" s="19" t="inlineStr">
        <is>
          <t>X</t>
        </is>
      </c>
      <c r="N134" s="20" t="inlineStr">
        <is>
          <t>CN</t>
        </is>
      </c>
      <c r="O134" s="19" t="inlineStr">
        <is>
          <t>X</t>
        </is>
      </c>
      <c r="P134" s="19" t="inlineStr">
        <is>
          <t>X</t>
        </is>
      </c>
      <c r="Q134" s="19" t="inlineStr">
        <is>
          <t>X</t>
        </is>
      </c>
      <c r="R134" s="19" t="inlineStr">
        <is>
          <t>X</t>
        </is>
      </c>
      <c r="S134" s="19" t="inlineStr">
        <is>
          <t>X</t>
        </is>
      </c>
      <c r="T134" s="19" t="inlineStr">
        <is>
          <t>X</t>
        </is>
      </c>
      <c r="U134" s="20" t="inlineStr">
        <is>
          <t>CN</t>
        </is>
      </c>
      <c r="V134" s="19" t="inlineStr">
        <is>
          <t>X</t>
        </is>
      </c>
      <c r="W134" s="19" t="inlineStr">
        <is>
          <t>X</t>
        </is>
      </c>
      <c r="X134" s="19" t="inlineStr">
        <is>
          <t>X</t>
        </is>
      </c>
      <c r="Y134" s="19" t="inlineStr">
        <is>
          <t>X</t>
        </is>
      </c>
      <c r="Z134" s="19" t="inlineStr">
        <is>
          <t>X</t>
        </is>
      </c>
      <c r="AA134" s="19" t="inlineStr">
        <is>
          <t>X</t>
        </is>
      </c>
      <c r="AB134" s="20" t="inlineStr">
        <is>
          <t>CN</t>
        </is>
      </c>
      <c r="AC134" s="19" t="inlineStr">
        <is>
          <t>X</t>
        </is>
      </c>
      <c r="AD134" s="19" t="inlineStr">
        <is>
          <t>X</t>
        </is>
      </c>
      <c r="AE134" s="19" t="inlineStr">
        <is>
          <t>X</t>
        </is>
      </c>
      <c r="AF134" s="19" t="inlineStr">
        <is>
          <t>X</t>
        </is>
      </c>
      <c r="AG134" s="19" t="inlineStr">
        <is>
          <t>X</t>
        </is>
      </c>
      <c r="AH134" s="19" t="inlineStr">
        <is>
          <t>X</t>
        </is>
      </c>
      <c r="AI134" s="20" t="inlineStr">
        <is>
          <t>CN</t>
        </is>
      </c>
      <c r="AJ134" s="19" t="inlineStr">
        <is>
          <t>X</t>
        </is>
      </c>
      <c r="AK134" s="21">
        <f>COUNTIF(F134:AJ134,"X") + COUNTIF(F134:AJ134,"x") + COUNTIF(F134:AJ134,"1/2")*0.5 + COUNTIF(F134:AJ134,"0.5")*0.5 + COUNTIF(F134:AJ134,"P")</f>
        <v/>
      </c>
      <c r="AL134" s="17" t="inlineStr">
        <is>
          <t>-</t>
        </is>
      </c>
      <c r="AM134" s="17" t="inlineStr">
        <is>
          <t>-</t>
        </is>
      </c>
      <c r="AN134" s="17" t="inlineStr">
        <is>
          <t>-</t>
        </is>
      </c>
      <c r="AO134" s="17" t="n">
        <v>0</v>
      </c>
      <c r="AP134" s="17" t="n">
        <v>27</v>
      </c>
      <c r="AQ134" s="21" t="n">
        <v>0</v>
      </c>
      <c r="AR134" s="17">
        <f>COUNTIF(F134:AJ134,"P") + COUNTIF(F134:AJ134,"p")</f>
        <v/>
      </c>
      <c r="AS134" s="18" t="inlineStr"/>
    </row>
    <row r="135">
      <c r="A135" s="17" t="n">
        <v>126</v>
      </c>
      <c r="B135" s="17" t="inlineStr">
        <is>
          <t>10012435</t>
        </is>
      </c>
      <c r="C135" s="18" t="inlineStr">
        <is>
          <t>Đỗ Văn Minh</t>
        </is>
      </c>
      <c r="D135" s="17" t="inlineStr">
        <is>
          <t>CT</t>
        </is>
      </c>
      <c r="E135" s="18" t="inlineStr">
        <is>
          <t>Kỹ sư hiện trường</t>
        </is>
      </c>
      <c r="F135" s="19" t="inlineStr">
        <is>
          <t>X</t>
        </is>
      </c>
      <c r="G135" s="20" t="inlineStr">
        <is>
          <t>CN</t>
        </is>
      </c>
      <c r="H135" s="19" t="inlineStr">
        <is>
          <t>X</t>
        </is>
      </c>
      <c r="I135" s="19" t="inlineStr">
        <is>
          <t>X</t>
        </is>
      </c>
      <c r="J135" s="19" t="inlineStr">
        <is>
          <t>X</t>
        </is>
      </c>
      <c r="K135" s="19" t="inlineStr">
        <is>
          <t>X</t>
        </is>
      </c>
      <c r="L135" s="19" t="inlineStr">
        <is>
          <t>X</t>
        </is>
      </c>
      <c r="M135" s="19" t="inlineStr">
        <is>
          <t>X</t>
        </is>
      </c>
      <c r="N135" s="20" t="inlineStr">
        <is>
          <t>CN</t>
        </is>
      </c>
      <c r="O135" s="19" t="inlineStr">
        <is>
          <t>X</t>
        </is>
      </c>
      <c r="P135" s="19" t="inlineStr">
        <is>
          <t>X</t>
        </is>
      </c>
      <c r="Q135" s="19" t="inlineStr">
        <is>
          <t>X</t>
        </is>
      </c>
      <c r="R135" s="19" t="inlineStr">
        <is>
          <t>X</t>
        </is>
      </c>
      <c r="S135" s="19" t="inlineStr">
        <is>
          <t>X</t>
        </is>
      </c>
      <c r="T135" s="19" t="inlineStr">
        <is>
          <t>X</t>
        </is>
      </c>
      <c r="U135" s="20" t="inlineStr">
        <is>
          <t>CN</t>
        </is>
      </c>
      <c r="V135" s="19" t="inlineStr">
        <is>
          <t>X</t>
        </is>
      </c>
      <c r="W135" s="19" t="inlineStr">
        <is>
          <t>X</t>
        </is>
      </c>
      <c r="X135" s="19" t="inlineStr">
        <is>
          <t>X</t>
        </is>
      </c>
      <c r="Y135" s="19" t="inlineStr">
        <is>
          <t>X</t>
        </is>
      </c>
      <c r="Z135" s="19" t="inlineStr">
        <is>
          <t>X</t>
        </is>
      </c>
      <c r="AA135" s="19" t="inlineStr">
        <is>
          <t>X</t>
        </is>
      </c>
      <c r="AB135" s="20" t="inlineStr">
        <is>
          <t>CN</t>
        </is>
      </c>
      <c r="AC135" s="19" t="inlineStr">
        <is>
          <t>X</t>
        </is>
      </c>
      <c r="AD135" s="19" t="inlineStr">
        <is>
          <t>X</t>
        </is>
      </c>
      <c r="AE135" s="19" t="inlineStr">
        <is>
          <t>X</t>
        </is>
      </c>
      <c r="AF135" s="19" t="inlineStr">
        <is>
          <t>X</t>
        </is>
      </c>
      <c r="AG135" s="19" t="inlineStr">
        <is>
          <t>X</t>
        </is>
      </c>
      <c r="AH135" s="19" t="inlineStr">
        <is>
          <t>X</t>
        </is>
      </c>
      <c r="AI135" s="20" t="inlineStr">
        <is>
          <t>CN</t>
        </is>
      </c>
      <c r="AJ135" s="19" t="inlineStr">
        <is>
          <t>V</t>
        </is>
      </c>
      <c r="AK135" s="21">
        <f>COUNTIF(F135:AJ135,"X") + COUNTIF(F135:AJ135,"x") + COUNTIF(F135:AJ135,"1/2")*0.5 + COUNTIF(F135:AJ135,"0.5")*0.5 + COUNTIF(F135:AJ135,"P")</f>
        <v/>
      </c>
      <c r="AL135" s="17" t="inlineStr">
        <is>
          <t>-</t>
        </is>
      </c>
      <c r="AM135" s="17" t="inlineStr">
        <is>
          <t>-</t>
        </is>
      </c>
      <c r="AN135" s="17" t="inlineStr">
        <is>
          <t>-</t>
        </is>
      </c>
      <c r="AO135" s="17" t="n">
        <v>0</v>
      </c>
      <c r="AP135" s="17" t="n">
        <v>27</v>
      </c>
      <c r="AQ135" s="21" t="n">
        <v>0</v>
      </c>
      <c r="AR135" s="17">
        <f>COUNTIF(F135:AJ135,"P") + COUNTIF(F135:AJ135,"p")</f>
        <v/>
      </c>
      <c r="AS135" s="18" t="inlineStr"/>
    </row>
    <row r="136">
      <c r="A136" s="17" t="n">
        <v>127</v>
      </c>
      <c r="B136" s="17" t="inlineStr">
        <is>
          <t>10012437</t>
        </is>
      </c>
      <c r="C136" s="18" t="inlineStr">
        <is>
          <t>Trần Văn Khuyến</t>
        </is>
      </c>
      <c r="D136" s="17" t="inlineStr">
        <is>
          <t>CT</t>
        </is>
      </c>
      <c r="E136" s="18" t="inlineStr">
        <is>
          <t>HSE</t>
        </is>
      </c>
      <c r="F136" s="19" t="inlineStr">
        <is>
          <t>X</t>
        </is>
      </c>
      <c r="G136" s="20" t="inlineStr">
        <is>
          <t>X</t>
        </is>
      </c>
      <c r="H136" s="19" t="inlineStr">
        <is>
          <t>X</t>
        </is>
      </c>
      <c r="I136" s="19" t="inlineStr">
        <is>
          <t>X</t>
        </is>
      </c>
      <c r="J136" s="19" t="inlineStr">
        <is>
          <t>X</t>
        </is>
      </c>
      <c r="K136" s="19" t="inlineStr">
        <is>
          <t>X</t>
        </is>
      </c>
      <c r="L136" s="19" t="inlineStr">
        <is>
          <t>X</t>
        </is>
      </c>
      <c r="M136" s="19" t="inlineStr">
        <is>
          <t>X</t>
        </is>
      </c>
      <c r="N136" s="20" t="inlineStr">
        <is>
          <t>X</t>
        </is>
      </c>
      <c r="O136" s="19" t="inlineStr">
        <is>
          <t>X</t>
        </is>
      </c>
      <c r="P136" s="19" t="inlineStr">
        <is>
          <t>X</t>
        </is>
      </c>
      <c r="Q136" s="19" t="inlineStr">
        <is>
          <t>X</t>
        </is>
      </c>
      <c r="R136" s="19" t="inlineStr">
        <is>
          <t>X</t>
        </is>
      </c>
      <c r="S136" s="19" t="inlineStr">
        <is>
          <t>X</t>
        </is>
      </c>
      <c r="T136" s="19" t="inlineStr">
        <is>
          <t>X</t>
        </is>
      </c>
      <c r="U136" s="20" t="inlineStr">
        <is>
          <t>X</t>
        </is>
      </c>
      <c r="V136" s="19" t="inlineStr">
        <is>
          <t>X</t>
        </is>
      </c>
      <c r="W136" s="19" t="inlineStr">
        <is>
          <t>X</t>
        </is>
      </c>
      <c r="X136" s="19" t="inlineStr">
        <is>
          <t>X</t>
        </is>
      </c>
      <c r="Y136" s="19" t="inlineStr">
        <is>
          <t>X</t>
        </is>
      </c>
      <c r="Z136" s="19" t="inlineStr">
        <is>
          <t>X</t>
        </is>
      </c>
      <c r="AA136" s="19" t="inlineStr">
        <is>
          <t>X</t>
        </is>
      </c>
      <c r="AB136" s="20" t="inlineStr">
        <is>
          <t>CN</t>
        </is>
      </c>
      <c r="AC136" s="19" t="inlineStr">
        <is>
          <t>X</t>
        </is>
      </c>
      <c r="AD136" s="19" t="inlineStr">
        <is>
          <t>X</t>
        </is>
      </c>
      <c r="AE136" s="19" t="inlineStr">
        <is>
          <t>X</t>
        </is>
      </c>
      <c r="AF136" s="19" t="inlineStr">
        <is>
          <t>X</t>
        </is>
      </c>
      <c r="AG136" s="19" t="inlineStr">
        <is>
          <t>X</t>
        </is>
      </c>
      <c r="AH136" s="19" t="inlineStr">
        <is>
          <t>X</t>
        </is>
      </c>
      <c r="AI136" s="20" t="inlineStr">
        <is>
          <t>CN</t>
        </is>
      </c>
      <c r="AJ136" s="19" t="inlineStr">
        <is>
          <t>X</t>
        </is>
      </c>
      <c r="AK136" s="21">
        <f>COUNTIF(F136:AJ136,"X") + COUNTIF(F136:AJ136,"x") + COUNTIF(F136:AJ136,"1/2")*0.5 + COUNTIF(F136:AJ136,"0.5")*0.5 + COUNTIF(F136:AJ136,"P")</f>
        <v/>
      </c>
      <c r="AL136" s="17" t="inlineStr">
        <is>
          <t>-</t>
        </is>
      </c>
      <c r="AM136" s="17" t="inlineStr">
        <is>
          <t>-</t>
        </is>
      </c>
      <c r="AN136" s="17" t="inlineStr">
        <is>
          <t>-</t>
        </is>
      </c>
      <c r="AO136" s="17" t="n">
        <v>3</v>
      </c>
      <c r="AP136" s="17" t="n">
        <v>29</v>
      </c>
      <c r="AQ136" s="21" t="n">
        <v>0</v>
      </c>
      <c r="AR136" s="17">
        <f>COUNTIF(F136:AJ136,"P") + COUNTIF(F136:AJ136,"p")</f>
        <v/>
      </c>
      <c r="AS136" s="18" t="inlineStr"/>
    </row>
    <row r="137">
      <c r="A137" s="17" t="n">
        <v>128</v>
      </c>
      <c r="B137" s="17" t="inlineStr">
        <is>
          <t>10012490</t>
        </is>
      </c>
      <c r="C137" s="18" t="inlineStr">
        <is>
          <t>Nguyễn Văn Lành</t>
        </is>
      </c>
      <c r="D137" s="17" t="inlineStr">
        <is>
          <t>CT</t>
        </is>
      </c>
      <c r="E137" s="18" t="inlineStr">
        <is>
          <t>Kỹ sư hiện trường</t>
        </is>
      </c>
      <c r="F137" s="19" t="inlineStr">
        <is>
          <t>X</t>
        </is>
      </c>
      <c r="G137" s="20" t="inlineStr">
        <is>
          <t>X</t>
        </is>
      </c>
      <c r="H137" s="19" t="inlineStr">
        <is>
          <t>X</t>
        </is>
      </c>
      <c r="I137" s="19" t="inlineStr">
        <is>
          <t>X</t>
        </is>
      </c>
      <c r="J137" s="19" t="inlineStr">
        <is>
          <t>X</t>
        </is>
      </c>
      <c r="K137" s="19" t="inlineStr">
        <is>
          <t>X</t>
        </is>
      </c>
      <c r="L137" s="19" t="inlineStr">
        <is>
          <t>X</t>
        </is>
      </c>
      <c r="M137" s="19" t="inlineStr">
        <is>
          <t>X</t>
        </is>
      </c>
      <c r="N137" s="20" t="inlineStr">
        <is>
          <t>X</t>
        </is>
      </c>
      <c r="O137" s="19" t="inlineStr">
        <is>
          <t>X</t>
        </is>
      </c>
      <c r="P137" s="19" t="inlineStr">
        <is>
          <t>X</t>
        </is>
      </c>
      <c r="Q137" s="19" t="inlineStr">
        <is>
          <t>X</t>
        </is>
      </c>
      <c r="R137" s="19" t="inlineStr">
        <is>
          <t>X</t>
        </is>
      </c>
      <c r="S137" s="19" t="inlineStr">
        <is>
          <t>X</t>
        </is>
      </c>
      <c r="T137" s="19" t="inlineStr">
        <is>
          <t>X</t>
        </is>
      </c>
      <c r="U137" s="20" t="inlineStr">
        <is>
          <t>X</t>
        </is>
      </c>
      <c r="V137" s="19" t="inlineStr">
        <is>
          <t>X</t>
        </is>
      </c>
      <c r="W137" s="19" t="inlineStr">
        <is>
          <t>X</t>
        </is>
      </c>
      <c r="X137" s="19" t="inlineStr">
        <is>
          <t>X</t>
        </is>
      </c>
      <c r="Y137" s="19" t="inlineStr">
        <is>
          <t>X</t>
        </is>
      </c>
      <c r="Z137" s="19" t="inlineStr">
        <is>
          <t>X</t>
        </is>
      </c>
      <c r="AA137" s="19" t="inlineStr">
        <is>
          <t>X</t>
        </is>
      </c>
      <c r="AB137" s="20" t="inlineStr">
        <is>
          <t>X</t>
        </is>
      </c>
      <c r="AC137" s="19" t="inlineStr">
        <is>
          <t>X</t>
        </is>
      </c>
      <c r="AD137" s="19" t="inlineStr">
        <is>
          <t>X</t>
        </is>
      </c>
      <c r="AE137" s="19" t="inlineStr">
        <is>
          <t>X</t>
        </is>
      </c>
      <c r="AF137" s="19" t="inlineStr">
        <is>
          <t>X</t>
        </is>
      </c>
      <c r="AG137" s="19" t="inlineStr">
        <is>
          <t>X</t>
        </is>
      </c>
      <c r="AH137" s="19" t="inlineStr">
        <is>
          <t>V</t>
        </is>
      </c>
      <c r="AI137" s="20" t="inlineStr">
        <is>
          <t>CN</t>
        </is>
      </c>
      <c r="AJ137" s="19" t="inlineStr">
        <is>
          <t>V</t>
        </is>
      </c>
      <c r="AK137" s="21">
        <f>COUNTIF(F137:AJ137,"X") + COUNTIF(F137:AJ137,"x") + COUNTIF(F137:AJ137,"1/2")*0.5 + COUNTIF(F137:AJ137,"0.5")*0.5 + COUNTIF(F137:AJ137,"P")</f>
        <v/>
      </c>
      <c r="AL137" s="17" t="inlineStr">
        <is>
          <t>-</t>
        </is>
      </c>
      <c r="AM137" s="17" t="inlineStr">
        <is>
          <t>-</t>
        </is>
      </c>
      <c r="AN137" s="17" t="inlineStr">
        <is>
          <t>-</t>
        </is>
      </c>
      <c r="AO137" s="17" t="n">
        <v>4</v>
      </c>
      <c r="AP137" s="17" t="n">
        <v>28</v>
      </c>
      <c r="AQ137" s="21" t="n">
        <v>0</v>
      </c>
      <c r="AR137" s="17">
        <f>COUNTIF(F137:AJ137,"P") + COUNTIF(F137:AJ137,"p")</f>
        <v/>
      </c>
      <c r="AS137" s="18" t="inlineStr"/>
    </row>
    <row r="138">
      <c r="A138" s="17" t="n">
        <v>129</v>
      </c>
      <c r="B138" s="17" t="inlineStr">
        <is>
          <t>10012493</t>
        </is>
      </c>
      <c r="C138" s="18" t="inlineStr">
        <is>
          <t>Ngô Quốc Khánh</t>
        </is>
      </c>
      <c r="D138" s="17" t="inlineStr">
        <is>
          <t>CT</t>
        </is>
      </c>
      <c r="E138" s="18" t="inlineStr">
        <is>
          <t>Kỹ sư hiện trường</t>
        </is>
      </c>
      <c r="F138" s="19" t="inlineStr">
        <is>
          <t>X</t>
        </is>
      </c>
      <c r="G138" s="20" t="inlineStr">
        <is>
          <t>CN</t>
        </is>
      </c>
      <c r="H138" s="19" t="inlineStr">
        <is>
          <t>X</t>
        </is>
      </c>
      <c r="I138" s="19" t="inlineStr">
        <is>
          <t>X</t>
        </is>
      </c>
      <c r="J138" s="19" t="inlineStr">
        <is>
          <t>X</t>
        </is>
      </c>
      <c r="K138" s="19" t="inlineStr">
        <is>
          <t>X</t>
        </is>
      </c>
      <c r="L138" s="19" t="inlineStr">
        <is>
          <t>X</t>
        </is>
      </c>
      <c r="M138" s="19" t="inlineStr">
        <is>
          <t>X</t>
        </is>
      </c>
      <c r="N138" s="20" t="inlineStr">
        <is>
          <t>CN</t>
        </is>
      </c>
      <c r="O138" s="19" t="inlineStr">
        <is>
          <t>X</t>
        </is>
      </c>
      <c r="P138" s="19" t="inlineStr">
        <is>
          <t>X</t>
        </is>
      </c>
      <c r="Q138" s="19" t="inlineStr">
        <is>
          <t>X</t>
        </is>
      </c>
      <c r="R138" s="19" t="inlineStr">
        <is>
          <t>X</t>
        </is>
      </c>
      <c r="S138" s="19" t="inlineStr">
        <is>
          <t>X</t>
        </is>
      </c>
      <c r="T138" s="19" t="inlineStr">
        <is>
          <t>X</t>
        </is>
      </c>
      <c r="U138" s="20" t="inlineStr">
        <is>
          <t>CN</t>
        </is>
      </c>
      <c r="V138" s="19" t="inlineStr">
        <is>
          <t>X</t>
        </is>
      </c>
      <c r="W138" s="19" t="inlineStr">
        <is>
          <t>X</t>
        </is>
      </c>
      <c r="X138" s="19" t="inlineStr">
        <is>
          <t>X</t>
        </is>
      </c>
      <c r="Y138" s="19" t="inlineStr">
        <is>
          <t>X</t>
        </is>
      </c>
      <c r="Z138" s="19" t="inlineStr">
        <is>
          <t>X</t>
        </is>
      </c>
      <c r="AA138" s="19" t="inlineStr">
        <is>
          <t>X</t>
        </is>
      </c>
      <c r="AB138" s="20" t="inlineStr">
        <is>
          <t>CN</t>
        </is>
      </c>
      <c r="AC138" s="19" t="inlineStr">
        <is>
          <t>X</t>
        </is>
      </c>
      <c r="AD138" s="19" t="inlineStr">
        <is>
          <t>X</t>
        </is>
      </c>
      <c r="AE138" s="19" t="inlineStr">
        <is>
          <t>X</t>
        </is>
      </c>
      <c r="AF138" s="19" t="inlineStr">
        <is>
          <t>X</t>
        </is>
      </c>
      <c r="AG138" s="19" t="inlineStr">
        <is>
          <t>X</t>
        </is>
      </c>
      <c r="AH138" s="19" t="inlineStr">
        <is>
          <t>X</t>
        </is>
      </c>
      <c r="AI138" s="20" t="inlineStr">
        <is>
          <t>CN</t>
        </is>
      </c>
      <c r="AJ138" s="19" t="inlineStr">
        <is>
          <t>V</t>
        </is>
      </c>
      <c r="AK138" s="21">
        <f>COUNTIF(F138:AJ138,"X") + COUNTIF(F138:AJ138,"x") + COUNTIF(F138:AJ138,"1/2")*0.5 + COUNTIF(F138:AJ138,"0.5")*0.5 + COUNTIF(F138:AJ138,"P")</f>
        <v/>
      </c>
      <c r="AL138" s="17" t="inlineStr">
        <is>
          <t>-</t>
        </is>
      </c>
      <c r="AM138" s="17" t="inlineStr">
        <is>
          <t>-</t>
        </is>
      </c>
      <c r="AN138" s="17" t="inlineStr">
        <is>
          <t>-</t>
        </is>
      </c>
      <c r="AO138" s="17" t="n">
        <v>0</v>
      </c>
      <c r="AP138" s="17" t="n">
        <v>28</v>
      </c>
      <c r="AQ138" s="21" t="n">
        <v>0</v>
      </c>
      <c r="AR138" s="17">
        <f>COUNTIF(F138:AJ138,"P") + COUNTIF(F138:AJ138,"p")</f>
        <v/>
      </c>
      <c r="AS138" s="18" t="inlineStr"/>
    </row>
    <row r="139">
      <c r="A139" s="17" t="n">
        <v>130</v>
      </c>
      <c r="B139" s="17" t="inlineStr">
        <is>
          <t>10012495</t>
        </is>
      </c>
      <c r="C139" s="18" t="inlineStr">
        <is>
          <t>Nguyễn Như Quỳnh</t>
        </is>
      </c>
      <c r="D139" s="17" t="inlineStr">
        <is>
          <t>CT</t>
        </is>
      </c>
      <c r="E139" s="18" t="inlineStr">
        <is>
          <t>Thư ký P.QLTC</t>
        </is>
      </c>
      <c r="F139" s="19" t="inlineStr">
        <is>
          <t>X</t>
        </is>
      </c>
      <c r="G139" s="20" t="inlineStr">
        <is>
          <t>CN</t>
        </is>
      </c>
      <c r="H139" s="19" t="inlineStr">
        <is>
          <t>X</t>
        </is>
      </c>
      <c r="I139" s="19" t="inlineStr">
        <is>
          <t>X</t>
        </is>
      </c>
      <c r="J139" s="19" t="inlineStr">
        <is>
          <t>X</t>
        </is>
      </c>
      <c r="K139" s="19" t="inlineStr">
        <is>
          <t>X</t>
        </is>
      </c>
      <c r="L139" s="19" t="inlineStr">
        <is>
          <t>X</t>
        </is>
      </c>
      <c r="M139" s="19" t="inlineStr">
        <is>
          <t>X</t>
        </is>
      </c>
      <c r="N139" s="20" t="inlineStr">
        <is>
          <t>CN</t>
        </is>
      </c>
      <c r="O139" s="19" t="inlineStr">
        <is>
          <t>X</t>
        </is>
      </c>
      <c r="P139" s="19" t="inlineStr">
        <is>
          <t>X</t>
        </is>
      </c>
      <c r="Q139" s="19" t="inlineStr">
        <is>
          <t>X</t>
        </is>
      </c>
      <c r="R139" s="19" t="inlineStr">
        <is>
          <t>X</t>
        </is>
      </c>
      <c r="S139" s="19" t="inlineStr">
        <is>
          <t>X</t>
        </is>
      </c>
      <c r="T139" s="19" t="inlineStr">
        <is>
          <t>X</t>
        </is>
      </c>
      <c r="U139" s="20" t="inlineStr">
        <is>
          <t>CN</t>
        </is>
      </c>
      <c r="V139" s="19" t="inlineStr">
        <is>
          <t>X</t>
        </is>
      </c>
      <c r="W139" s="19" t="inlineStr">
        <is>
          <t>X</t>
        </is>
      </c>
      <c r="X139" s="19" t="inlineStr">
        <is>
          <t>X</t>
        </is>
      </c>
      <c r="Y139" s="19" t="inlineStr">
        <is>
          <t>X</t>
        </is>
      </c>
      <c r="Z139" s="19" t="inlineStr">
        <is>
          <t>X</t>
        </is>
      </c>
      <c r="AA139" s="19" t="inlineStr">
        <is>
          <t>X</t>
        </is>
      </c>
      <c r="AB139" s="20" t="inlineStr">
        <is>
          <t>CN</t>
        </is>
      </c>
      <c r="AC139" s="19" t="inlineStr">
        <is>
          <t>X</t>
        </is>
      </c>
      <c r="AD139" s="19" t="inlineStr">
        <is>
          <t>X</t>
        </is>
      </c>
      <c r="AE139" s="19" t="inlineStr">
        <is>
          <t>X</t>
        </is>
      </c>
      <c r="AF139" s="19" t="inlineStr">
        <is>
          <t>X</t>
        </is>
      </c>
      <c r="AG139" s="19" t="inlineStr">
        <is>
          <t>X</t>
        </is>
      </c>
      <c r="AH139" s="19" t="inlineStr">
        <is>
          <t>X</t>
        </is>
      </c>
      <c r="AI139" s="20" t="inlineStr">
        <is>
          <t>CN</t>
        </is>
      </c>
      <c r="AJ139" s="19" t="inlineStr">
        <is>
          <t>X</t>
        </is>
      </c>
      <c r="AK139" s="21">
        <f>COUNTIF(F139:AJ139,"X") + COUNTIF(F139:AJ139,"x") + COUNTIF(F139:AJ139,"1/2")*0.5 + COUNTIF(F139:AJ139,"0.5")*0.5 + COUNTIF(F139:AJ139,"P")</f>
        <v/>
      </c>
      <c r="AL139" s="17" t="inlineStr">
        <is>
          <t>-</t>
        </is>
      </c>
      <c r="AM139" s="17" t="inlineStr">
        <is>
          <t>-</t>
        </is>
      </c>
      <c r="AN139" s="17" t="inlineStr">
        <is>
          <t>-</t>
        </is>
      </c>
      <c r="AO139" s="17" t="n">
        <v>0</v>
      </c>
      <c r="AP139" s="17" t="n">
        <v>26</v>
      </c>
      <c r="AQ139" s="21" t="n">
        <v>0</v>
      </c>
      <c r="AR139" s="17">
        <f>COUNTIF(F139:AJ139,"P") + COUNTIF(F139:AJ139,"p")</f>
        <v/>
      </c>
      <c r="AS139" s="18" t="inlineStr"/>
    </row>
    <row r="140">
      <c r="A140" s="17" t="n">
        <v>131</v>
      </c>
      <c r="B140" s="17" t="inlineStr">
        <is>
          <t>10012596</t>
        </is>
      </c>
      <c r="C140" s="18" t="inlineStr">
        <is>
          <t>Đầu Duy Quý</t>
        </is>
      </c>
      <c r="D140" s="17" t="inlineStr">
        <is>
          <t>CT</t>
        </is>
      </c>
      <c r="E140" s="18" t="inlineStr">
        <is>
          <t>Trắc đạc</t>
        </is>
      </c>
      <c r="F140" s="19" t="inlineStr">
        <is>
          <t>X</t>
        </is>
      </c>
      <c r="G140" s="20" t="inlineStr">
        <is>
          <t>X</t>
        </is>
      </c>
      <c r="H140" s="19" t="inlineStr">
        <is>
          <t>X</t>
        </is>
      </c>
      <c r="I140" s="19" t="inlineStr">
        <is>
          <t>X</t>
        </is>
      </c>
      <c r="J140" s="19" t="inlineStr">
        <is>
          <t>X</t>
        </is>
      </c>
      <c r="K140" s="19" t="inlineStr">
        <is>
          <t>X</t>
        </is>
      </c>
      <c r="L140" s="19" t="inlineStr">
        <is>
          <t>X</t>
        </is>
      </c>
      <c r="M140" s="19" t="inlineStr">
        <is>
          <t>X</t>
        </is>
      </c>
      <c r="N140" s="20" t="inlineStr">
        <is>
          <t>X</t>
        </is>
      </c>
      <c r="O140" s="19" t="inlineStr">
        <is>
          <t>X</t>
        </is>
      </c>
      <c r="P140" s="19" t="inlineStr">
        <is>
          <t>X</t>
        </is>
      </c>
      <c r="Q140" s="19" t="inlineStr">
        <is>
          <t>X</t>
        </is>
      </c>
      <c r="R140" s="19" t="inlineStr">
        <is>
          <t>X</t>
        </is>
      </c>
      <c r="S140" s="19" t="inlineStr">
        <is>
          <t>X</t>
        </is>
      </c>
      <c r="T140" s="19" t="inlineStr">
        <is>
          <t>X</t>
        </is>
      </c>
      <c r="U140" s="20" t="inlineStr">
        <is>
          <t>CN</t>
        </is>
      </c>
      <c r="V140" s="19" t="inlineStr">
        <is>
          <t>X</t>
        </is>
      </c>
      <c r="W140" s="19" t="inlineStr">
        <is>
          <t>X</t>
        </is>
      </c>
      <c r="X140" s="19" t="inlineStr">
        <is>
          <t>X</t>
        </is>
      </c>
      <c r="Y140" s="19" t="inlineStr">
        <is>
          <t>X</t>
        </is>
      </c>
      <c r="Z140" s="19" t="inlineStr">
        <is>
          <t>X</t>
        </is>
      </c>
      <c r="AA140" s="19" t="inlineStr">
        <is>
          <t>X</t>
        </is>
      </c>
      <c r="AB140" s="20" t="inlineStr">
        <is>
          <t>CN</t>
        </is>
      </c>
      <c r="AC140" s="19" t="inlineStr">
        <is>
          <t>X</t>
        </is>
      </c>
      <c r="AD140" s="19" t="inlineStr">
        <is>
          <t>X</t>
        </is>
      </c>
      <c r="AE140" s="19" t="inlineStr">
        <is>
          <t>X</t>
        </is>
      </c>
      <c r="AF140" s="19" t="inlineStr">
        <is>
          <t>X</t>
        </is>
      </c>
      <c r="AG140" s="19" t="inlineStr">
        <is>
          <t>X</t>
        </is>
      </c>
      <c r="AH140" s="19" t="inlineStr">
        <is>
          <t>X</t>
        </is>
      </c>
      <c r="AI140" s="20" t="inlineStr">
        <is>
          <t>CN</t>
        </is>
      </c>
      <c r="AJ140" s="19" t="inlineStr">
        <is>
          <t>X</t>
        </is>
      </c>
      <c r="AK140" s="21">
        <f>COUNTIF(F140:AJ140,"X") + COUNTIF(F140:AJ140,"x") + COUNTIF(F140:AJ140,"1/2")*0.5 + COUNTIF(F140:AJ140,"0.5")*0.5 + COUNTIF(F140:AJ140,"P")</f>
        <v/>
      </c>
      <c r="AL140" s="17" t="inlineStr">
        <is>
          <t>-</t>
        </is>
      </c>
      <c r="AM140" s="17" t="inlineStr">
        <is>
          <t>-</t>
        </is>
      </c>
      <c r="AN140" s="17" t="inlineStr">
        <is>
          <t>-</t>
        </is>
      </c>
      <c r="AO140" s="17" t="n">
        <v>2</v>
      </c>
      <c r="AP140" s="17" t="n">
        <v>28</v>
      </c>
      <c r="AQ140" s="21" t="n">
        <v>0</v>
      </c>
      <c r="AR140" s="17">
        <f>COUNTIF(F140:AJ140,"P") + COUNTIF(F140:AJ140,"p")</f>
        <v/>
      </c>
      <c r="AS140" s="18" t="inlineStr"/>
    </row>
    <row r="141">
      <c r="A141" s="17" t="n">
        <v>132</v>
      </c>
      <c r="B141" s="17" t="inlineStr">
        <is>
          <t>10012600</t>
        </is>
      </c>
      <c r="C141" s="18" t="inlineStr">
        <is>
          <t>Lê Bá Lưỡng</t>
        </is>
      </c>
      <c r="D141" s="17" t="inlineStr">
        <is>
          <t>CT</t>
        </is>
      </c>
      <c r="E141" s="18" t="inlineStr">
        <is>
          <t>Kỹ sư chất lượng</t>
        </is>
      </c>
      <c r="F141" s="19" t="inlineStr">
        <is>
          <t>X</t>
        </is>
      </c>
      <c r="G141" s="20" t="inlineStr">
        <is>
          <t>X</t>
        </is>
      </c>
      <c r="H141" s="19" t="inlineStr">
        <is>
          <t>X</t>
        </is>
      </c>
      <c r="I141" s="19" t="inlineStr">
        <is>
          <t>X</t>
        </is>
      </c>
      <c r="J141" s="19" t="inlineStr">
        <is>
          <t>X</t>
        </is>
      </c>
      <c r="K141" s="19" t="inlineStr">
        <is>
          <t>X</t>
        </is>
      </c>
      <c r="L141" s="19" t="inlineStr">
        <is>
          <t>X</t>
        </is>
      </c>
      <c r="M141" s="19" t="inlineStr">
        <is>
          <t>X</t>
        </is>
      </c>
      <c r="N141" s="20" t="inlineStr">
        <is>
          <t>X</t>
        </is>
      </c>
      <c r="O141" s="19" t="inlineStr">
        <is>
          <t>X</t>
        </is>
      </c>
      <c r="P141" s="19" t="inlineStr">
        <is>
          <t>X</t>
        </is>
      </c>
      <c r="Q141" s="19" t="inlineStr">
        <is>
          <t>X</t>
        </is>
      </c>
      <c r="R141" s="19" t="inlineStr">
        <is>
          <t>X</t>
        </is>
      </c>
      <c r="S141" s="19" t="inlineStr">
        <is>
          <t>X</t>
        </is>
      </c>
      <c r="T141" s="19" t="inlineStr">
        <is>
          <t>X</t>
        </is>
      </c>
      <c r="U141" s="20" t="inlineStr">
        <is>
          <t>X</t>
        </is>
      </c>
      <c r="V141" s="19" t="inlineStr">
        <is>
          <t>X</t>
        </is>
      </c>
      <c r="W141" s="19" t="inlineStr">
        <is>
          <t>X</t>
        </is>
      </c>
      <c r="X141" s="19" t="inlineStr">
        <is>
          <t>X</t>
        </is>
      </c>
      <c r="Y141" s="19" t="inlineStr">
        <is>
          <t>X</t>
        </is>
      </c>
      <c r="Z141" s="19" t="inlineStr">
        <is>
          <t>X</t>
        </is>
      </c>
      <c r="AA141" s="19" t="inlineStr">
        <is>
          <t>X</t>
        </is>
      </c>
      <c r="AB141" s="20" t="inlineStr">
        <is>
          <t>X</t>
        </is>
      </c>
      <c r="AC141" s="19" t="inlineStr">
        <is>
          <t>X</t>
        </is>
      </c>
      <c r="AD141" s="19" t="inlineStr">
        <is>
          <t>X</t>
        </is>
      </c>
      <c r="AE141" s="19" t="inlineStr">
        <is>
          <t>X</t>
        </is>
      </c>
      <c r="AF141" s="19" t="inlineStr">
        <is>
          <t>X</t>
        </is>
      </c>
      <c r="AG141" s="19" t="inlineStr">
        <is>
          <t>X</t>
        </is>
      </c>
      <c r="AH141" s="19" t="inlineStr">
        <is>
          <t>X</t>
        </is>
      </c>
      <c r="AI141" s="20" t="inlineStr">
        <is>
          <t>X</t>
        </is>
      </c>
      <c r="AJ141" s="19" t="inlineStr">
        <is>
          <t>X</t>
        </is>
      </c>
      <c r="AK141" s="21">
        <f>COUNTIF(F141:AJ141,"X") + COUNTIF(F141:AJ141,"x") + COUNTIF(F141:AJ141,"1/2")*0.5 + COUNTIF(F141:AJ141,"0.5")*0.5 + COUNTIF(F141:AJ141,"P")</f>
        <v/>
      </c>
      <c r="AL141" s="17" t="inlineStr">
        <is>
          <t>-</t>
        </is>
      </c>
      <c r="AM141" s="17" t="inlineStr">
        <is>
          <t>-</t>
        </is>
      </c>
      <c r="AN141" s="17" t="inlineStr">
        <is>
          <t>-</t>
        </is>
      </c>
      <c r="AO141" s="17" t="n">
        <v>5</v>
      </c>
      <c r="AP141" s="17" t="n">
        <v>31</v>
      </c>
      <c r="AQ141" s="21" t="n">
        <v>0</v>
      </c>
      <c r="AR141" s="17">
        <f>COUNTIF(F141:AJ141,"P") + COUNTIF(F141:AJ141,"p")</f>
        <v/>
      </c>
      <c r="AS141" s="18" t="inlineStr"/>
    </row>
    <row r="142">
      <c r="A142" s="17" t="n">
        <v>133</v>
      </c>
      <c r="B142" s="17" t="inlineStr">
        <is>
          <t>10012602</t>
        </is>
      </c>
      <c r="C142" s="18" t="inlineStr">
        <is>
          <t>Bùi Sỹ Vượng</t>
        </is>
      </c>
      <c r="D142" s="17" t="inlineStr">
        <is>
          <t>CT</t>
        </is>
      </c>
      <c r="E142" s="18" t="inlineStr">
        <is>
          <t>Kỹ sư hiện trường</t>
        </is>
      </c>
      <c r="F142" s="19" t="inlineStr">
        <is>
          <t>X</t>
        </is>
      </c>
      <c r="G142" s="20" t="inlineStr">
        <is>
          <t>CN</t>
        </is>
      </c>
      <c r="H142" s="19" t="inlineStr">
        <is>
          <t>X</t>
        </is>
      </c>
      <c r="I142" s="19" t="inlineStr">
        <is>
          <t>X</t>
        </is>
      </c>
      <c r="J142" s="19" t="inlineStr">
        <is>
          <t>X</t>
        </is>
      </c>
      <c r="K142" s="19" t="inlineStr">
        <is>
          <t>X</t>
        </is>
      </c>
      <c r="L142" s="19" t="inlineStr">
        <is>
          <t>X</t>
        </is>
      </c>
      <c r="M142" s="19" t="inlineStr">
        <is>
          <t>X</t>
        </is>
      </c>
      <c r="N142" s="20" t="inlineStr">
        <is>
          <t>CN</t>
        </is>
      </c>
      <c r="O142" s="19" t="inlineStr">
        <is>
          <t>X</t>
        </is>
      </c>
      <c r="P142" s="19" t="inlineStr">
        <is>
          <t>X</t>
        </is>
      </c>
      <c r="Q142" s="19" t="inlineStr">
        <is>
          <t>X</t>
        </is>
      </c>
      <c r="R142" s="19" t="inlineStr">
        <is>
          <t>X</t>
        </is>
      </c>
      <c r="S142" s="19" t="inlineStr">
        <is>
          <t>X</t>
        </is>
      </c>
      <c r="T142" s="19" t="inlineStr">
        <is>
          <t>X</t>
        </is>
      </c>
      <c r="U142" s="20" t="inlineStr">
        <is>
          <t>CN</t>
        </is>
      </c>
      <c r="V142" s="19" t="inlineStr">
        <is>
          <t>X</t>
        </is>
      </c>
      <c r="W142" s="19" t="inlineStr">
        <is>
          <t>X</t>
        </is>
      </c>
      <c r="X142" s="19" t="inlineStr">
        <is>
          <t>X</t>
        </is>
      </c>
      <c r="Y142" s="19" t="inlineStr">
        <is>
          <t>X</t>
        </is>
      </c>
      <c r="Z142" s="19" t="inlineStr">
        <is>
          <t>X</t>
        </is>
      </c>
      <c r="AA142" s="19" t="inlineStr">
        <is>
          <t>X</t>
        </is>
      </c>
      <c r="AB142" s="20" t="inlineStr">
        <is>
          <t>CN</t>
        </is>
      </c>
      <c r="AC142" s="19" t="inlineStr">
        <is>
          <t>X</t>
        </is>
      </c>
      <c r="AD142" s="19" t="inlineStr">
        <is>
          <t>X</t>
        </is>
      </c>
      <c r="AE142" s="19" t="inlineStr">
        <is>
          <t>X</t>
        </is>
      </c>
      <c r="AF142" s="19" t="inlineStr">
        <is>
          <t>X</t>
        </is>
      </c>
      <c r="AG142" s="19" t="inlineStr">
        <is>
          <t>X</t>
        </is>
      </c>
      <c r="AH142" s="19" t="inlineStr">
        <is>
          <t>X</t>
        </is>
      </c>
      <c r="AI142" s="20" t="inlineStr">
        <is>
          <t>CN</t>
        </is>
      </c>
      <c r="AJ142" s="19" t="inlineStr">
        <is>
          <t>X</t>
        </is>
      </c>
      <c r="AK142" s="21">
        <f>COUNTIF(F142:AJ142,"X") + COUNTIF(F142:AJ142,"x") + COUNTIF(F142:AJ142,"1/2")*0.5 + COUNTIF(F142:AJ142,"0.5")*0.5 + COUNTIF(F142:AJ142,"P")</f>
        <v/>
      </c>
      <c r="AL142" s="17" t="inlineStr">
        <is>
          <t>-</t>
        </is>
      </c>
      <c r="AM142" s="17" t="inlineStr">
        <is>
          <t>-</t>
        </is>
      </c>
      <c r="AN142" s="17" t="inlineStr">
        <is>
          <t>-</t>
        </is>
      </c>
      <c r="AO142" s="17" t="n">
        <v>0</v>
      </c>
      <c r="AP142" s="17" t="n">
        <v>30</v>
      </c>
      <c r="AQ142" s="21" t="n">
        <v>0</v>
      </c>
      <c r="AR142" s="17">
        <f>COUNTIF(F142:AJ142,"P") + COUNTIF(F142:AJ142,"p")</f>
        <v/>
      </c>
      <c r="AS142" s="18" t="inlineStr"/>
    </row>
    <row r="143">
      <c r="A143" s="17" t="n">
        <v>134</v>
      </c>
      <c r="B143" s="17" t="inlineStr">
        <is>
          <t>10012605</t>
        </is>
      </c>
      <c r="C143" s="18" t="inlineStr">
        <is>
          <t>Bùi Văn Hiếu</t>
        </is>
      </c>
      <c r="D143" s="17" t="inlineStr">
        <is>
          <t>CT</t>
        </is>
      </c>
      <c r="E143" s="18" t="inlineStr">
        <is>
          <t>Kỹ sư hiện trường</t>
        </is>
      </c>
      <c r="F143" s="19" t="inlineStr">
        <is>
          <t>X</t>
        </is>
      </c>
      <c r="G143" s="20" t="inlineStr">
        <is>
          <t>X</t>
        </is>
      </c>
      <c r="H143" s="19" t="inlineStr">
        <is>
          <t>X</t>
        </is>
      </c>
      <c r="I143" s="19" t="inlineStr">
        <is>
          <t>X</t>
        </is>
      </c>
      <c r="J143" s="19" t="inlineStr">
        <is>
          <t>X</t>
        </is>
      </c>
      <c r="K143" s="19" t="inlineStr">
        <is>
          <t>X</t>
        </is>
      </c>
      <c r="L143" s="19" t="inlineStr">
        <is>
          <t>X</t>
        </is>
      </c>
      <c r="M143" s="19" t="inlineStr">
        <is>
          <t>X</t>
        </is>
      </c>
      <c r="N143" s="20" t="inlineStr">
        <is>
          <t>X</t>
        </is>
      </c>
      <c r="O143" s="19" t="inlineStr">
        <is>
          <t>X</t>
        </is>
      </c>
      <c r="P143" s="19" t="inlineStr">
        <is>
          <t>X</t>
        </is>
      </c>
      <c r="Q143" s="19" t="inlineStr">
        <is>
          <t>X</t>
        </is>
      </c>
      <c r="R143" s="19" t="inlineStr">
        <is>
          <t>X</t>
        </is>
      </c>
      <c r="S143" s="19" t="inlineStr">
        <is>
          <t>X</t>
        </is>
      </c>
      <c r="T143" s="19" t="inlineStr">
        <is>
          <t>X</t>
        </is>
      </c>
      <c r="U143" s="20" t="inlineStr">
        <is>
          <t>X</t>
        </is>
      </c>
      <c r="V143" s="19" t="inlineStr">
        <is>
          <t>X</t>
        </is>
      </c>
      <c r="W143" s="19" t="inlineStr">
        <is>
          <t>X</t>
        </is>
      </c>
      <c r="X143" s="19" t="inlineStr">
        <is>
          <t>X</t>
        </is>
      </c>
      <c r="Y143" s="19" t="inlineStr">
        <is>
          <t>X</t>
        </is>
      </c>
      <c r="Z143" s="19" t="inlineStr">
        <is>
          <t>X</t>
        </is>
      </c>
      <c r="AA143" s="19" t="inlineStr">
        <is>
          <t>X</t>
        </is>
      </c>
      <c r="AB143" s="20" t="inlineStr">
        <is>
          <t>X</t>
        </is>
      </c>
      <c r="AC143" s="19" t="inlineStr">
        <is>
          <t>X</t>
        </is>
      </c>
      <c r="AD143" s="19" t="inlineStr">
        <is>
          <t>X</t>
        </is>
      </c>
      <c r="AE143" s="19" t="inlineStr">
        <is>
          <t>X</t>
        </is>
      </c>
      <c r="AF143" s="19" t="inlineStr">
        <is>
          <t>X</t>
        </is>
      </c>
      <c r="AG143" s="19" t="inlineStr">
        <is>
          <t>X</t>
        </is>
      </c>
      <c r="AH143" s="19" t="inlineStr">
        <is>
          <t>V</t>
        </is>
      </c>
      <c r="AI143" s="20" t="inlineStr">
        <is>
          <t>X</t>
        </is>
      </c>
      <c r="AJ143" s="19" t="inlineStr">
        <is>
          <t>V</t>
        </is>
      </c>
      <c r="AK143" s="21">
        <f>COUNTIF(F143:AJ143,"X") + COUNTIF(F143:AJ143,"x") + COUNTIF(F143:AJ143,"1/2")*0.5 + COUNTIF(F143:AJ143,"0.5")*0.5 + COUNTIF(F143:AJ143,"P")</f>
        <v/>
      </c>
      <c r="AL143" s="17" t="inlineStr">
        <is>
          <t>-</t>
        </is>
      </c>
      <c r="AM143" s="17" t="inlineStr">
        <is>
          <t>-</t>
        </is>
      </c>
      <c r="AN143" s="17" t="inlineStr">
        <is>
          <t>-</t>
        </is>
      </c>
      <c r="AO143" s="17" t="n">
        <v>5</v>
      </c>
      <c r="AP143" s="17" t="n">
        <v>29</v>
      </c>
      <c r="AQ143" s="21" t="n">
        <v>0</v>
      </c>
      <c r="AR143" s="17">
        <f>COUNTIF(F143:AJ143,"P") + COUNTIF(F143:AJ143,"p")</f>
        <v/>
      </c>
      <c r="AS143" s="18" t="inlineStr"/>
    </row>
    <row r="144">
      <c r="A144" s="17" t="n">
        <v>135</v>
      </c>
      <c r="B144" s="17" t="inlineStr">
        <is>
          <t>10012624</t>
        </is>
      </c>
      <c r="C144" s="18" t="inlineStr">
        <is>
          <t>Nguyễn Thế Bắc</t>
        </is>
      </c>
      <c r="D144" s="17" t="inlineStr">
        <is>
          <t>CT</t>
        </is>
      </c>
      <c r="E144" s="18" t="inlineStr">
        <is>
          <t>Kỹ sư khối lượng</t>
        </is>
      </c>
      <c r="F144" s="19" t="inlineStr">
        <is>
          <t>X</t>
        </is>
      </c>
      <c r="G144" s="20" t="inlineStr">
        <is>
          <t>X</t>
        </is>
      </c>
      <c r="H144" s="19" t="inlineStr">
        <is>
          <t>X</t>
        </is>
      </c>
      <c r="I144" s="19" t="inlineStr">
        <is>
          <t>X</t>
        </is>
      </c>
      <c r="J144" s="19" t="inlineStr">
        <is>
          <t>X</t>
        </is>
      </c>
      <c r="K144" s="19" t="inlineStr">
        <is>
          <t>X</t>
        </is>
      </c>
      <c r="L144" s="19" t="inlineStr">
        <is>
          <t>X</t>
        </is>
      </c>
      <c r="M144" s="19" t="inlineStr">
        <is>
          <t>X</t>
        </is>
      </c>
      <c r="N144" s="20" t="inlineStr">
        <is>
          <t>X</t>
        </is>
      </c>
      <c r="O144" s="19" t="inlineStr">
        <is>
          <t>X</t>
        </is>
      </c>
      <c r="P144" s="19" t="inlineStr">
        <is>
          <t>X</t>
        </is>
      </c>
      <c r="Q144" s="19" t="inlineStr">
        <is>
          <t>X</t>
        </is>
      </c>
      <c r="R144" s="19" t="inlineStr">
        <is>
          <t>X</t>
        </is>
      </c>
      <c r="S144" s="19" t="inlineStr">
        <is>
          <t>X</t>
        </is>
      </c>
      <c r="T144" s="19" t="inlineStr">
        <is>
          <t>X</t>
        </is>
      </c>
      <c r="U144" s="20" t="inlineStr">
        <is>
          <t>CN</t>
        </is>
      </c>
      <c r="V144" s="19" t="inlineStr">
        <is>
          <t>X</t>
        </is>
      </c>
      <c r="W144" s="19" t="inlineStr">
        <is>
          <t>X</t>
        </is>
      </c>
      <c r="X144" s="19" t="inlineStr">
        <is>
          <t>X</t>
        </is>
      </c>
      <c r="Y144" s="19" t="inlineStr">
        <is>
          <t>X</t>
        </is>
      </c>
      <c r="Z144" s="19" t="inlineStr">
        <is>
          <t>X</t>
        </is>
      </c>
      <c r="AA144" s="19" t="inlineStr">
        <is>
          <t>X</t>
        </is>
      </c>
      <c r="AB144" s="20" t="inlineStr">
        <is>
          <t>CN</t>
        </is>
      </c>
      <c r="AC144" s="19" t="inlineStr">
        <is>
          <t>X</t>
        </is>
      </c>
      <c r="AD144" s="19" t="inlineStr">
        <is>
          <t>X</t>
        </is>
      </c>
      <c r="AE144" s="19" t="inlineStr">
        <is>
          <t>X</t>
        </is>
      </c>
      <c r="AF144" s="19" t="inlineStr">
        <is>
          <t>X</t>
        </is>
      </c>
      <c r="AG144" s="19" t="inlineStr">
        <is>
          <t>X</t>
        </is>
      </c>
      <c r="AH144" s="19" t="inlineStr">
        <is>
          <t>X</t>
        </is>
      </c>
      <c r="AI144" s="20" t="inlineStr">
        <is>
          <t>CN</t>
        </is>
      </c>
      <c r="AJ144" s="19" t="inlineStr">
        <is>
          <t>X</t>
        </is>
      </c>
      <c r="AK144" s="21">
        <f>COUNTIF(F144:AJ144,"X") + COUNTIF(F144:AJ144,"x") + COUNTIF(F144:AJ144,"1/2")*0.5 + COUNTIF(F144:AJ144,"0.5")*0.5 + COUNTIF(F144:AJ144,"P")</f>
        <v/>
      </c>
      <c r="AL144" s="17" t="inlineStr">
        <is>
          <t>-</t>
        </is>
      </c>
      <c r="AM144" s="17" t="inlineStr">
        <is>
          <t>-</t>
        </is>
      </c>
      <c r="AN144" s="17" t="inlineStr">
        <is>
          <t>-</t>
        </is>
      </c>
      <c r="AO144" s="17" t="n">
        <v>2</v>
      </c>
      <c r="AP144" s="17" t="n">
        <v>25</v>
      </c>
      <c r="AQ144" s="21" t="n">
        <v>0</v>
      </c>
      <c r="AR144" s="17">
        <f>COUNTIF(F144:AJ144,"P") + COUNTIF(F144:AJ144,"p")</f>
        <v/>
      </c>
      <c r="AS144" s="18" t="inlineStr"/>
    </row>
    <row r="145">
      <c r="A145" s="17" t="n">
        <v>136</v>
      </c>
      <c r="B145" s="17" t="inlineStr">
        <is>
          <t>10012665</t>
        </is>
      </c>
      <c r="C145" s="18" t="inlineStr">
        <is>
          <t>Trần Minh Nam</t>
        </is>
      </c>
      <c r="D145" s="17" t="inlineStr">
        <is>
          <t>CT</t>
        </is>
      </c>
      <c r="E145" s="18" t="inlineStr">
        <is>
          <t>Kỹ sư hiện trường</t>
        </is>
      </c>
      <c r="F145" s="19" t="inlineStr">
        <is>
          <t>X</t>
        </is>
      </c>
      <c r="G145" s="20" t="inlineStr">
        <is>
          <t>X</t>
        </is>
      </c>
      <c r="H145" s="19" t="inlineStr">
        <is>
          <t>X</t>
        </is>
      </c>
      <c r="I145" s="19" t="inlineStr">
        <is>
          <t>X</t>
        </is>
      </c>
      <c r="J145" s="19" t="inlineStr">
        <is>
          <t>X</t>
        </is>
      </c>
      <c r="K145" s="19" t="inlineStr">
        <is>
          <t>X</t>
        </is>
      </c>
      <c r="L145" s="19" t="inlineStr">
        <is>
          <t>X</t>
        </is>
      </c>
      <c r="M145" s="19" t="inlineStr">
        <is>
          <t>X</t>
        </is>
      </c>
      <c r="N145" s="20" t="inlineStr">
        <is>
          <t>X</t>
        </is>
      </c>
      <c r="O145" s="19" t="inlineStr">
        <is>
          <t>X</t>
        </is>
      </c>
      <c r="P145" s="19" t="inlineStr">
        <is>
          <t>X</t>
        </is>
      </c>
      <c r="Q145" s="19" t="inlineStr">
        <is>
          <t>X</t>
        </is>
      </c>
      <c r="R145" s="19" t="inlineStr">
        <is>
          <t>X</t>
        </is>
      </c>
      <c r="S145" s="19" t="inlineStr">
        <is>
          <t>X</t>
        </is>
      </c>
      <c r="T145" s="19" t="inlineStr">
        <is>
          <t>X</t>
        </is>
      </c>
      <c r="U145" s="20" t="inlineStr">
        <is>
          <t>X</t>
        </is>
      </c>
      <c r="V145" s="19" t="inlineStr">
        <is>
          <t>X</t>
        </is>
      </c>
      <c r="W145" s="19" t="inlineStr">
        <is>
          <t>X</t>
        </is>
      </c>
      <c r="X145" s="19" t="inlineStr">
        <is>
          <t>X</t>
        </is>
      </c>
      <c r="Y145" s="19" t="inlineStr">
        <is>
          <t>X</t>
        </is>
      </c>
      <c r="Z145" s="19" t="inlineStr">
        <is>
          <t>X</t>
        </is>
      </c>
      <c r="AA145" s="19" t="inlineStr">
        <is>
          <t>X</t>
        </is>
      </c>
      <c r="AB145" s="20" t="inlineStr">
        <is>
          <t>X</t>
        </is>
      </c>
      <c r="AC145" s="19" t="inlineStr">
        <is>
          <t>X</t>
        </is>
      </c>
      <c r="AD145" s="19" t="inlineStr">
        <is>
          <t>X</t>
        </is>
      </c>
      <c r="AE145" s="19" t="inlineStr">
        <is>
          <t>X</t>
        </is>
      </c>
      <c r="AF145" s="19" t="inlineStr">
        <is>
          <t>X</t>
        </is>
      </c>
      <c r="AG145" s="19" t="inlineStr">
        <is>
          <t>X</t>
        </is>
      </c>
      <c r="AH145" s="19" t="inlineStr">
        <is>
          <t>X</t>
        </is>
      </c>
      <c r="AI145" s="20" t="inlineStr">
        <is>
          <t>CN</t>
        </is>
      </c>
      <c r="AJ145" s="19" t="inlineStr">
        <is>
          <t>V</t>
        </is>
      </c>
      <c r="AK145" s="21">
        <f>COUNTIF(F145:AJ145,"X") + COUNTIF(F145:AJ145,"x") + COUNTIF(F145:AJ145,"1/2")*0.5 + COUNTIF(F145:AJ145,"0.5")*0.5 + COUNTIF(F145:AJ145,"P")</f>
        <v/>
      </c>
      <c r="AL145" s="17" t="inlineStr">
        <is>
          <t>-</t>
        </is>
      </c>
      <c r="AM145" s="17" t="inlineStr">
        <is>
          <t>-</t>
        </is>
      </c>
      <c r="AN145" s="17" t="inlineStr">
        <is>
          <t>-</t>
        </is>
      </c>
      <c r="AO145" s="17" t="n">
        <v>4</v>
      </c>
      <c r="AP145" s="17" t="n">
        <v>28</v>
      </c>
      <c r="AQ145" s="21" t="n">
        <v>0</v>
      </c>
      <c r="AR145" s="17">
        <f>COUNTIF(F145:AJ145,"P") + COUNTIF(F145:AJ145,"p")</f>
        <v/>
      </c>
      <c r="AS145" s="18" t="inlineStr"/>
    </row>
    <row r="146">
      <c r="A146" s="17" t="n">
        <v>137</v>
      </c>
      <c r="B146" s="17" t="inlineStr">
        <is>
          <t>10012667</t>
        </is>
      </c>
      <c r="C146" s="18" t="inlineStr">
        <is>
          <t>Nguyễn Hoàng Nguyên</t>
        </is>
      </c>
      <c r="D146" s="17" t="inlineStr">
        <is>
          <t>CT</t>
        </is>
      </c>
      <c r="E146" s="18" t="inlineStr">
        <is>
          <t>Kỹ sư hiện trường</t>
        </is>
      </c>
      <c r="F146" s="19" t="inlineStr">
        <is>
          <t>X</t>
        </is>
      </c>
      <c r="G146" s="20" t="inlineStr">
        <is>
          <t>X</t>
        </is>
      </c>
      <c r="H146" s="19" t="inlineStr">
        <is>
          <t>X</t>
        </is>
      </c>
      <c r="I146" s="19" t="inlineStr">
        <is>
          <t>X</t>
        </is>
      </c>
      <c r="J146" s="19" t="inlineStr">
        <is>
          <t>X</t>
        </is>
      </c>
      <c r="K146" s="19" t="inlineStr">
        <is>
          <t>X</t>
        </is>
      </c>
      <c r="L146" s="19" t="inlineStr">
        <is>
          <t>X</t>
        </is>
      </c>
      <c r="M146" s="19" t="inlineStr">
        <is>
          <t>X</t>
        </is>
      </c>
      <c r="N146" s="20" t="inlineStr">
        <is>
          <t>X</t>
        </is>
      </c>
      <c r="O146" s="19" t="inlineStr">
        <is>
          <t>X</t>
        </is>
      </c>
      <c r="P146" s="19" t="inlineStr">
        <is>
          <t>X</t>
        </is>
      </c>
      <c r="Q146" s="19" t="inlineStr">
        <is>
          <t>X</t>
        </is>
      </c>
      <c r="R146" s="19" t="inlineStr">
        <is>
          <t>X</t>
        </is>
      </c>
      <c r="S146" s="19" t="inlineStr">
        <is>
          <t>X</t>
        </is>
      </c>
      <c r="T146" s="19" t="inlineStr">
        <is>
          <t>X</t>
        </is>
      </c>
      <c r="U146" s="20" t="inlineStr">
        <is>
          <t>X</t>
        </is>
      </c>
      <c r="V146" s="19" t="inlineStr">
        <is>
          <t>X</t>
        </is>
      </c>
      <c r="W146" s="19" t="inlineStr">
        <is>
          <t>X</t>
        </is>
      </c>
      <c r="X146" s="19" t="inlineStr">
        <is>
          <t>X</t>
        </is>
      </c>
      <c r="Y146" s="19" t="inlineStr">
        <is>
          <t>X</t>
        </is>
      </c>
      <c r="Z146" s="19" t="inlineStr">
        <is>
          <t>X</t>
        </is>
      </c>
      <c r="AA146" s="19" t="inlineStr">
        <is>
          <t>X</t>
        </is>
      </c>
      <c r="AB146" s="20" t="inlineStr">
        <is>
          <t>CN</t>
        </is>
      </c>
      <c r="AC146" s="19" t="inlineStr">
        <is>
          <t>X</t>
        </is>
      </c>
      <c r="AD146" s="19" t="inlineStr">
        <is>
          <t>X</t>
        </is>
      </c>
      <c r="AE146" s="19" t="inlineStr">
        <is>
          <t>X</t>
        </is>
      </c>
      <c r="AF146" s="19" t="inlineStr">
        <is>
          <t>X</t>
        </is>
      </c>
      <c r="AG146" s="19" t="inlineStr">
        <is>
          <t>X</t>
        </is>
      </c>
      <c r="AH146" s="19" t="inlineStr">
        <is>
          <t>V</t>
        </is>
      </c>
      <c r="AI146" s="20" t="inlineStr">
        <is>
          <t>CN</t>
        </is>
      </c>
      <c r="AJ146" s="19" t="inlineStr">
        <is>
          <t>V</t>
        </is>
      </c>
      <c r="AK146" s="21">
        <f>COUNTIF(F146:AJ146,"X") + COUNTIF(F146:AJ146,"x") + COUNTIF(F146:AJ146,"1/2")*0.5 + COUNTIF(F146:AJ146,"0.5")*0.5 + COUNTIF(F146:AJ146,"P")</f>
        <v/>
      </c>
      <c r="AL146" s="17" t="inlineStr">
        <is>
          <t>-</t>
        </is>
      </c>
      <c r="AM146" s="17" t="inlineStr">
        <is>
          <t>-</t>
        </is>
      </c>
      <c r="AN146" s="17" t="inlineStr">
        <is>
          <t>-</t>
        </is>
      </c>
      <c r="AO146" s="17" t="n">
        <v>3</v>
      </c>
      <c r="AP146" s="17" t="n">
        <v>26</v>
      </c>
      <c r="AQ146" s="21" t="n">
        <v>0</v>
      </c>
      <c r="AR146" s="17">
        <f>COUNTIF(F146:AJ146,"P") + COUNTIF(F146:AJ146,"p")</f>
        <v/>
      </c>
      <c r="AS146" s="18" t="inlineStr"/>
    </row>
    <row r="147">
      <c r="A147" s="17" t="n">
        <v>138</v>
      </c>
      <c r="B147" s="17" t="inlineStr">
        <is>
          <t>10012679</t>
        </is>
      </c>
      <c r="C147" s="18" t="inlineStr">
        <is>
          <t>Nguyễn Mạnh Phúc</t>
        </is>
      </c>
      <c r="D147" s="17" t="inlineStr">
        <is>
          <t>CT</t>
        </is>
      </c>
      <c r="E147" s="18" t="inlineStr">
        <is>
          <t>Kỹ sư hiện trường</t>
        </is>
      </c>
      <c r="F147" s="19" t="inlineStr">
        <is>
          <t>X</t>
        </is>
      </c>
      <c r="G147" s="20" t="inlineStr">
        <is>
          <t>X</t>
        </is>
      </c>
      <c r="H147" s="19" t="inlineStr">
        <is>
          <t>X</t>
        </is>
      </c>
      <c r="I147" s="19" t="inlineStr">
        <is>
          <t>X</t>
        </is>
      </c>
      <c r="J147" s="19" t="inlineStr">
        <is>
          <t>X</t>
        </is>
      </c>
      <c r="K147" s="19" t="inlineStr">
        <is>
          <t>X</t>
        </is>
      </c>
      <c r="L147" s="19" t="inlineStr">
        <is>
          <t>X</t>
        </is>
      </c>
      <c r="M147" s="19" t="inlineStr">
        <is>
          <t>X</t>
        </is>
      </c>
      <c r="N147" s="20" t="inlineStr">
        <is>
          <t>CN</t>
        </is>
      </c>
      <c r="O147" s="19" t="inlineStr">
        <is>
          <t>X</t>
        </is>
      </c>
      <c r="P147" s="19" t="inlineStr">
        <is>
          <t>X</t>
        </is>
      </c>
      <c r="Q147" s="19" t="inlineStr">
        <is>
          <t>X</t>
        </is>
      </c>
      <c r="R147" s="19" t="inlineStr">
        <is>
          <t>X</t>
        </is>
      </c>
      <c r="S147" s="19" t="inlineStr">
        <is>
          <t>X</t>
        </is>
      </c>
      <c r="T147" s="19" t="inlineStr">
        <is>
          <t>X</t>
        </is>
      </c>
      <c r="U147" s="20" t="inlineStr">
        <is>
          <t>CN</t>
        </is>
      </c>
      <c r="V147" s="19" t="inlineStr">
        <is>
          <t>X</t>
        </is>
      </c>
      <c r="W147" s="19" t="inlineStr">
        <is>
          <t>X</t>
        </is>
      </c>
      <c r="X147" s="19" t="inlineStr">
        <is>
          <t>X</t>
        </is>
      </c>
      <c r="Y147" s="19" t="inlineStr">
        <is>
          <t>X</t>
        </is>
      </c>
      <c r="Z147" s="19" t="inlineStr">
        <is>
          <t>X</t>
        </is>
      </c>
      <c r="AA147" s="19" t="inlineStr">
        <is>
          <t>X</t>
        </is>
      </c>
      <c r="AB147" s="20" t="inlineStr">
        <is>
          <t>CN</t>
        </is>
      </c>
      <c r="AC147" s="19" t="inlineStr">
        <is>
          <t>X</t>
        </is>
      </c>
      <c r="AD147" s="19" t="inlineStr">
        <is>
          <t>X</t>
        </is>
      </c>
      <c r="AE147" s="19" t="inlineStr">
        <is>
          <t>X</t>
        </is>
      </c>
      <c r="AF147" s="19" t="inlineStr">
        <is>
          <t>X</t>
        </is>
      </c>
      <c r="AG147" s="19" t="inlineStr">
        <is>
          <t>X</t>
        </is>
      </c>
      <c r="AH147" s="19" t="inlineStr">
        <is>
          <t>X</t>
        </is>
      </c>
      <c r="AI147" s="20" t="inlineStr">
        <is>
          <t>CN</t>
        </is>
      </c>
      <c r="AJ147" s="19" t="inlineStr">
        <is>
          <t>X</t>
        </is>
      </c>
      <c r="AK147" s="21">
        <f>COUNTIF(F147:AJ147,"X") + COUNTIF(F147:AJ147,"x") + COUNTIF(F147:AJ147,"1/2")*0.5 + COUNTIF(F147:AJ147,"0.5")*0.5 + COUNTIF(F147:AJ147,"P")</f>
        <v/>
      </c>
      <c r="AL147" s="17" t="inlineStr">
        <is>
          <t>-</t>
        </is>
      </c>
      <c r="AM147" s="17" t="inlineStr">
        <is>
          <t>-</t>
        </is>
      </c>
      <c r="AN147" s="17" t="inlineStr">
        <is>
          <t>-</t>
        </is>
      </c>
      <c r="AO147" s="17" t="n">
        <v>1</v>
      </c>
      <c r="AP147" s="17" t="n">
        <v>2</v>
      </c>
      <c r="AQ147" s="21" t="n">
        <v>0</v>
      </c>
      <c r="AR147" s="17">
        <f>COUNTIF(F147:AJ147,"P") + COUNTIF(F147:AJ147,"p")</f>
        <v/>
      </c>
      <c r="AS147" s="18" t="inlineStr"/>
    </row>
    <row r="148">
      <c r="A148" s="17" t="n">
        <v>139</v>
      </c>
      <c r="B148" s="17" t="inlineStr">
        <is>
          <t>10012680</t>
        </is>
      </c>
      <c r="C148" s="18" t="inlineStr">
        <is>
          <t>Trần Đức Đông</t>
        </is>
      </c>
      <c r="D148" s="17" t="inlineStr">
        <is>
          <t>CT</t>
        </is>
      </c>
      <c r="E148" s="18" t="inlineStr">
        <is>
          <t>Kỹ sư hiện trường</t>
        </is>
      </c>
      <c r="F148" s="19" t="inlineStr">
        <is>
          <t>X</t>
        </is>
      </c>
      <c r="G148" s="20" t="inlineStr">
        <is>
          <t>X</t>
        </is>
      </c>
      <c r="H148" s="19" t="inlineStr">
        <is>
          <t>X</t>
        </is>
      </c>
      <c r="I148" s="19" t="inlineStr">
        <is>
          <t>X</t>
        </is>
      </c>
      <c r="J148" s="19" t="inlineStr">
        <is>
          <t>X</t>
        </is>
      </c>
      <c r="K148" s="19" t="inlineStr">
        <is>
          <t>X</t>
        </is>
      </c>
      <c r="L148" s="19" t="inlineStr">
        <is>
          <t>X</t>
        </is>
      </c>
      <c r="M148" s="19" t="inlineStr">
        <is>
          <t>X</t>
        </is>
      </c>
      <c r="N148" s="20" t="inlineStr">
        <is>
          <t>X</t>
        </is>
      </c>
      <c r="O148" s="19" t="inlineStr">
        <is>
          <t>X</t>
        </is>
      </c>
      <c r="P148" s="19" t="inlineStr">
        <is>
          <t>X</t>
        </is>
      </c>
      <c r="Q148" s="19" t="inlineStr">
        <is>
          <t>X</t>
        </is>
      </c>
      <c r="R148" s="19" t="inlineStr">
        <is>
          <t>X</t>
        </is>
      </c>
      <c r="S148" s="19" t="inlineStr">
        <is>
          <t>X</t>
        </is>
      </c>
      <c r="T148" s="19" t="inlineStr">
        <is>
          <t>X</t>
        </is>
      </c>
      <c r="U148" s="20" t="inlineStr">
        <is>
          <t>X</t>
        </is>
      </c>
      <c r="V148" s="19" t="inlineStr">
        <is>
          <t>X</t>
        </is>
      </c>
      <c r="W148" s="19" t="inlineStr">
        <is>
          <t>X</t>
        </is>
      </c>
      <c r="X148" s="19" t="inlineStr">
        <is>
          <t>X</t>
        </is>
      </c>
      <c r="Y148" s="19" t="inlineStr">
        <is>
          <t>X</t>
        </is>
      </c>
      <c r="Z148" s="19" t="inlineStr">
        <is>
          <t>X</t>
        </is>
      </c>
      <c r="AA148" s="19" t="inlineStr">
        <is>
          <t>X</t>
        </is>
      </c>
      <c r="AB148" s="20" t="inlineStr">
        <is>
          <t>CN</t>
        </is>
      </c>
      <c r="AC148" s="19" t="inlineStr">
        <is>
          <t>X</t>
        </is>
      </c>
      <c r="AD148" s="19" t="inlineStr">
        <is>
          <t>X</t>
        </is>
      </c>
      <c r="AE148" s="19" t="inlineStr">
        <is>
          <t>X</t>
        </is>
      </c>
      <c r="AF148" s="19" t="inlineStr">
        <is>
          <t>X</t>
        </is>
      </c>
      <c r="AG148" s="19" t="inlineStr">
        <is>
          <t>X</t>
        </is>
      </c>
      <c r="AH148" s="19" t="inlineStr">
        <is>
          <t>X</t>
        </is>
      </c>
      <c r="AI148" s="20" t="inlineStr">
        <is>
          <t>CN</t>
        </is>
      </c>
      <c r="AJ148" s="19" t="inlineStr">
        <is>
          <t>X</t>
        </is>
      </c>
      <c r="AK148" s="21">
        <f>COUNTIF(F148:AJ148,"X") + COUNTIF(F148:AJ148,"x") + COUNTIF(F148:AJ148,"1/2")*0.5 + COUNTIF(F148:AJ148,"0.5")*0.5 + COUNTIF(F148:AJ148,"P")</f>
        <v/>
      </c>
      <c r="AL148" s="17" t="inlineStr">
        <is>
          <t>-</t>
        </is>
      </c>
      <c r="AM148" s="17" t="inlineStr">
        <is>
          <t>-</t>
        </is>
      </c>
      <c r="AN148" s="17" t="inlineStr">
        <is>
          <t>-</t>
        </is>
      </c>
      <c r="AO148" s="17" t="n">
        <v>3</v>
      </c>
      <c r="AP148" s="17" t="n">
        <v>20</v>
      </c>
      <c r="AQ148" s="21" t="n">
        <v>0</v>
      </c>
      <c r="AR148" s="17">
        <f>COUNTIF(F148:AJ148,"P") + COUNTIF(F148:AJ148,"p")</f>
        <v/>
      </c>
      <c r="AS148" s="18" t="inlineStr"/>
    </row>
    <row r="149">
      <c r="A149" s="17" t="n">
        <v>140</v>
      </c>
      <c r="B149" s="17" t="inlineStr">
        <is>
          <t>10012683</t>
        </is>
      </c>
      <c r="C149" s="18" t="inlineStr">
        <is>
          <t>Phạm Văn Trưởng</t>
        </is>
      </c>
      <c r="D149" s="17" t="inlineStr">
        <is>
          <t>CT</t>
        </is>
      </c>
      <c r="E149" s="18" t="inlineStr">
        <is>
          <t>Trắc đạc</t>
        </is>
      </c>
      <c r="F149" s="19" t="inlineStr">
        <is>
          <t>X</t>
        </is>
      </c>
      <c r="G149" s="20" t="inlineStr">
        <is>
          <t>X</t>
        </is>
      </c>
      <c r="H149" s="19" t="inlineStr">
        <is>
          <t>X</t>
        </is>
      </c>
      <c r="I149" s="19" t="inlineStr">
        <is>
          <t>X</t>
        </is>
      </c>
      <c r="J149" s="19" t="inlineStr">
        <is>
          <t>X</t>
        </is>
      </c>
      <c r="K149" s="19" t="inlineStr">
        <is>
          <t>X</t>
        </is>
      </c>
      <c r="L149" s="19" t="inlineStr">
        <is>
          <t>X</t>
        </is>
      </c>
      <c r="M149" s="19" t="inlineStr">
        <is>
          <t>X</t>
        </is>
      </c>
      <c r="N149" s="20" t="inlineStr">
        <is>
          <t>X</t>
        </is>
      </c>
      <c r="O149" s="19" t="inlineStr">
        <is>
          <t>X</t>
        </is>
      </c>
      <c r="P149" s="19" t="inlineStr">
        <is>
          <t>X</t>
        </is>
      </c>
      <c r="Q149" s="19" t="inlineStr">
        <is>
          <t>X</t>
        </is>
      </c>
      <c r="R149" s="19" t="inlineStr">
        <is>
          <t>X</t>
        </is>
      </c>
      <c r="S149" s="19" t="inlineStr">
        <is>
          <t>X</t>
        </is>
      </c>
      <c r="T149" s="19" t="inlineStr">
        <is>
          <t>X</t>
        </is>
      </c>
      <c r="U149" s="20" t="inlineStr">
        <is>
          <t>X</t>
        </is>
      </c>
      <c r="V149" s="19" t="inlineStr">
        <is>
          <t>X</t>
        </is>
      </c>
      <c r="W149" s="19" t="inlineStr">
        <is>
          <t>X</t>
        </is>
      </c>
      <c r="X149" s="19" t="inlineStr">
        <is>
          <t>X</t>
        </is>
      </c>
      <c r="Y149" s="19" t="inlineStr">
        <is>
          <t>X</t>
        </is>
      </c>
      <c r="Z149" s="19" t="inlineStr">
        <is>
          <t>X</t>
        </is>
      </c>
      <c r="AA149" s="19" t="inlineStr">
        <is>
          <t>X</t>
        </is>
      </c>
      <c r="AB149" s="20" t="inlineStr">
        <is>
          <t>X</t>
        </is>
      </c>
      <c r="AC149" s="19" t="inlineStr">
        <is>
          <t>X</t>
        </is>
      </c>
      <c r="AD149" s="19" t="inlineStr">
        <is>
          <t>X</t>
        </is>
      </c>
      <c r="AE149" s="19" t="inlineStr">
        <is>
          <t>X</t>
        </is>
      </c>
      <c r="AF149" s="19" t="inlineStr">
        <is>
          <t>X</t>
        </is>
      </c>
      <c r="AG149" s="19" t="inlineStr">
        <is>
          <t>X</t>
        </is>
      </c>
      <c r="AH149" s="19" t="inlineStr">
        <is>
          <t>X</t>
        </is>
      </c>
      <c r="AI149" s="20" t="inlineStr">
        <is>
          <t>CN</t>
        </is>
      </c>
      <c r="AJ149" s="19" t="inlineStr">
        <is>
          <t>X</t>
        </is>
      </c>
      <c r="AK149" s="21">
        <f>COUNTIF(F149:AJ149,"X") + COUNTIF(F149:AJ149,"x") + COUNTIF(F149:AJ149,"1/2")*0.5 + COUNTIF(F149:AJ149,"0.5")*0.5 + COUNTIF(F149:AJ149,"P")</f>
        <v/>
      </c>
      <c r="AL149" s="17" t="inlineStr">
        <is>
          <t>-</t>
        </is>
      </c>
      <c r="AM149" s="17" t="inlineStr">
        <is>
          <t>-</t>
        </is>
      </c>
      <c r="AN149" s="17" t="inlineStr">
        <is>
          <t>-</t>
        </is>
      </c>
      <c r="AO149" s="17" t="n">
        <v>4</v>
      </c>
      <c r="AP149" s="17" t="n">
        <v>25</v>
      </c>
      <c r="AQ149" s="21" t="n">
        <v>0</v>
      </c>
      <c r="AR149" s="17">
        <f>COUNTIF(F149:AJ149,"P") + COUNTIF(F149:AJ149,"p")</f>
        <v/>
      </c>
      <c r="AS149" s="18" t="inlineStr"/>
    </row>
    <row r="150">
      <c r="A150" s="17" t="n">
        <v>141</v>
      </c>
      <c r="B150" s="17" t="inlineStr">
        <is>
          <t>10012686</t>
        </is>
      </c>
      <c r="C150" s="18" t="inlineStr">
        <is>
          <t>Nguyễn Hồng Phương</t>
        </is>
      </c>
      <c r="D150" s="17" t="inlineStr">
        <is>
          <t>CT</t>
        </is>
      </c>
      <c r="E150" s="18" t="inlineStr">
        <is>
          <t>Thủ kho Dự án</t>
        </is>
      </c>
      <c r="F150" s="19" t="inlineStr">
        <is>
          <t>X</t>
        </is>
      </c>
      <c r="G150" s="20" t="inlineStr">
        <is>
          <t>X</t>
        </is>
      </c>
      <c r="H150" s="19" t="inlineStr">
        <is>
          <t>X</t>
        </is>
      </c>
      <c r="I150" s="19" t="inlineStr">
        <is>
          <t>X</t>
        </is>
      </c>
      <c r="J150" s="19" t="inlineStr">
        <is>
          <t>X</t>
        </is>
      </c>
      <c r="K150" s="19" t="inlineStr">
        <is>
          <t>X</t>
        </is>
      </c>
      <c r="L150" s="19" t="inlineStr">
        <is>
          <t>X</t>
        </is>
      </c>
      <c r="M150" s="19" t="inlineStr">
        <is>
          <t>X</t>
        </is>
      </c>
      <c r="N150" s="20" t="inlineStr">
        <is>
          <t>X</t>
        </is>
      </c>
      <c r="O150" s="19" t="inlineStr">
        <is>
          <t>X</t>
        </is>
      </c>
      <c r="P150" s="19" t="inlineStr">
        <is>
          <t>X</t>
        </is>
      </c>
      <c r="Q150" s="19" t="inlineStr">
        <is>
          <t>X</t>
        </is>
      </c>
      <c r="R150" s="19" t="inlineStr">
        <is>
          <t>X</t>
        </is>
      </c>
      <c r="S150" s="19" t="inlineStr">
        <is>
          <t>X</t>
        </is>
      </c>
      <c r="T150" s="19" t="inlineStr">
        <is>
          <t>X</t>
        </is>
      </c>
      <c r="U150" s="20" t="inlineStr">
        <is>
          <t>X</t>
        </is>
      </c>
      <c r="V150" s="19" t="inlineStr">
        <is>
          <t>X</t>
        </is>
      </c>
      <c r="W150" s="19" t="inlineStr">
        <is>
          <t>X</t>
        </is>
      </c>
      <c r="X150" s="19" t="inlineStr">
        <is>
          <t>X</t>
        </is>
      </c>
      <c r="Y150" s="19" t="inlineStr">
        <is>
          <t>X</t>
        </is>
      </c>
      <c r="Z150" s="19" t="inlineStr">
        <is>
          <t>X</t>
        </is>
      </c>
      <c r="AA150" s="19" t="inlineStr">
        <is>
          <t>X</t>
        </is>
      </c>
      <c r="AB150" s="20" t="inlineStr">
        <is>
          <t>CN</t>
        </is>
      </c>
      <c r="AC150" s="19" t="inlineStr">
        <is>
          <t>X</t>
        </is>
      </c>
      <c r="AD150" s="19" t="inlineStr">
        <is>
          <t>X</t>
        </is>
      </c>
      <c r="AE150" s="19" t="inlineStr">
        <is>
          <t>X</t>
        </is>
      </c>
      <c r="AF150" s="19" t="inlineStr">
        <is>
          <t>X</t>
        </is>
      </c>
      <c r="AG150" s="19" t="inlineStr">
        <is>
          <t>X</t>
        </is>
      </c>
      <c r="AH150" s="19" t="inlineStr">
        <is>
          <t>X</t>
        </is>
      </c>
      <c r="AI150" s="20" t="inlineStr">
        <is>
          <t>CN</t>
        </is>
      </c>
      <c r="AJ150" s="19" t="inlineStr">
        <is>
          <t>X</t>
        </is>
      </c>
      <c r="AK150" s="21">
        <f>COUNTIF(F150:AJ150,"X") + COUNTIF(F150:AJ150,"x") + COUNTIF(F150:AJ150,"1/2")*0.5 + COUNTIF(F150:AJ150,"0.5")*0.5 + COUNTIF(F150:AJ150,"P")</f>
        <v/>
      </c>
      <c r="AL150" s="17" t="inlineStr">
        <is>
          <t>-</t>
        </is>
      </c>
      <c r="AM150" s="17" t="inlineStr">
        <is>
          <t>-</t>
        </is>
      </c>
      <c r="AN150" s="17" t="inlineStr">
        <is>
          <t>-</t>
        </is>
      </c>
      <c r="AO150" s="17" t="n">
        <v>3</v>
      </c>
      <c r="AP150" s="17" t="n">
        <v>22</v>
      </c>
      <c r="AQ150" s="21" t="n">
        <v>0</v>
      </c>
      <c r="AR150" s="17">
        <f>COUNTIF(F150:AJ150,"P") + COUNTIF(F150:AJ150,"p")</f>
        <v/>
      </c>
      <c r="AS150" s="18" t="inlineStr"/>
    </row>
    <row r="151">
      <c r="A151" s="17" t="n">
        <v>142</v>
      </c>
      <c r="B151" s="17" t="inlineStr">
        <is>
          <t>10012704</t>
        </is>
      </c>
      <c r="C151" s="18" t="inlineStr">
        <is>
          <t>Nguyễn Thị Tú Uyên</t>
        </is>
      </c>
      <c r="D151" s="17" t="inlineStr">
        <is>
          <t>CT</t>
        </is>
      </c>
      <c r="E151" s="18" t="inlineStr">
        <is>
          <t>Kỹ sư khối lượng</t>
        </is>
      </c>
      <c r="F151" s="19" t="inlineStr">
        <is>
          <t>X</t>
        </is>
      </c>
      <c r="G151" s="20" t="inlineStr">
        <is>
          <t>X</t>
        </is>
      </c>
      <c r="H151" s="19" t="inlineStr">
        <is>
          <t>X</t>
        </is>
      </c>
      <c r="I151" s="19" t="inlineStr">
        <is>
          <t>X</t>
        </is>
      </c>
      <c r="J151" s="19" t="inlineStr">
        <is>
          <t>X</t>
        </is>
      </c>
      <c r="K151" s="19" t="inlineStr">
        <is>
          <t>X</t>
        </is>
      </c>
      <c r="L151" s="19" t="inlineStr">
        <is>
          <t>X</t>
        </is>
      </c>
      <c r="M151" s="19" t="inlineStr">
        <is>
          <t>X</t>
        </is>
      </c>
      <c r="N151" s="20" t="inlineStr">
        <is>
          <t>X</t>
        </is>
      </c>
      <c r="O151" s="19" t="inlineStr">
        <is>
          <t>X</t>
        </is>
      </c>
      <c r="P151" s="19" t="inlineStr">
        <is>
          <t>X</t>
        </is>
      </c>
      <c r="Q151" s="19" t="inlineStr">
        <is>
          <t>X</t>
        </is>
      </c>
      <c r="R151" s="19" t="inlineStr">
        <is>
          <t>X</t>
        </is>
      </c>
      <c r="S151" s="19" t="inlineStr">
        <is>
          <t>X</t>
        </is>
      </c>
      <c r="T151" s="19" t="inlineStr">
        <is>
          <t>X</t>
        </is>
      </c>
      <c r="U151" s="20" t="inlineStr">
        <is>
          <t>X</t>
        </is>
      </c>
      <c r="V151" s="19" t="inlineStr">
        <is>
          <t>X</t>
        </is>
      </c>
      <c r="W151" s="19" t="inlineStr">
        <is>
          <t>X</t>
        </is>
      </c>
      <c r="X151" s="19" t="inlineStr">
        <is>
          <t>X</t>
        </is>
      </c>
      <c r="Y151" s="19" t="inlineStr">
        <is>
          <t>X</t>
        </is>
      </c>
      <c r="Z151" s="19" t="inlineStr">
        <is>
          <t>X</t>
        </is>
      </c>
      <c r="AA151" s="19" t="inlineStr">
        <is>
          <t>X</t>
        </is>
      </c>
      <c r="AB151" s="20" t="inlineStr">
        <is>
          <t>CN</t>
        </is>
      </c>
      <c r="AC151" s="19" t="inlineStr">
        <is>
          <t>X</t>
        </is>
      </c>
      <c r="AD151" s="19" t="inlineStr">
        <is>
          <t>X</t>
        </is>
      </c>
      <c r="AE151" s="19" t="inlineStr">
        <is>
          <t>X</t>
        </is>
      </c>
      <c r="AF151" s="19" t="inlineStr">
        <is>
          <t>X</t>
        </is>
      </c>
      <c r="AG151" s="19" t="inlineStr">
        <is>
          <t>X</t>
        </is>
      </c>
      <c r="AH151" s="19" t="inlineStr">
        <is>
          <t>X</t>
        </is>
      </c>
      <c r="AI151" s="20" t="inlineStr">
        <is>
          <t>CN</t>
        </is>
      </c>
      <c r="AJ151" s="19" t="inlineStr">
        <is>
          <t>X</t>
        </is>
      </c>
      <c r="AK151" s="21">
        <f>COUNTIF(F151:AJ151,"X") + COUNTIF(F151:AJ151,"x") + COUNTIF(F151:AJ151,"1/2")*0.5 + COUNTIF(F151:AJ151,"0.5")*0.5 + COUNTIF(F151:AJ151,"P")</f>
        <v/>
      </c>
      <c r="AL151" s="17" t="inlineStr">
        <is>
          <t>-</t>
        </is>
      </c>
      <c r="AM151" s="17" t="inlineStr">
        <is>
          <t>-</t>
        </is>
      </c>
      <c r="AN151" s="17" t="inlineStr">
        <is>
          <t>-</t>
        </is>
      </c>
      <c r="AO151" s="17" t="n">
        <v>3</v>
      </c>
      <c r="AP151" s="17" t="n">
        <v>20</v>
      </c>
      <c r="AQ151" s="21" t="n">
        <v>0</v>
      </c>
      <c r="AR151" s="17">
        <f>COUNTIF(F151:AJ151,"P") + COUNTIF(F151:AJ151,"p")</f>
        <v/>
      </c>
      <c r="AS151" s="18" t="inlineStr"/>
    </row>
    <row r="152">
      <c r="A152" s="17" t="n">
        <v>143</v>
      </c>
      <c r="B152" s="17" t="inlineStr">
        <is>
          <t>10012765</t>
        </is>
      </c>
      <c r="C152" s="18" t="inlineStr">
        <is>
          <t>Nguyễn Tiến Xuyền</t>
        </is>
      </c>
      <c r="D152" s="17" t="inlineStr">
        <is>
          <t>CT</t>
        </is>
      </c>
      <c r="E152" s="18" t="inlineStr">
        <is>
          <t>Kỹ sư hiện trường</t>
        </is>
      </c>
      <c r="F152" s="19" t="inlineStr">
        <is>
          <t>X</t>
        </is>
      </c>
      <c r="G152" s="20" t="inlineStr">
        <is>
          <t>CN</t>
        </is>
      </c>
      <c r="H152" s="19" t="inlineStr">
        <is>
          <t>X</t>
        </is>
      </c>
      <c r="I152" s="19" t="inlineStr">
        <is>
          <t>X</t>
        </is>
      </c>
      <c r="J152" s="19" t="inlineStr">
        <is>
          <t>X</t>
        </is>
      </c>
      <c r="K152" s="19" t="inlineStr">
        <is>
          <t>X</t>
        </is>
      </c>
      <c r="L152" s="19" t="inlineStr">
        <is>
          <t>X</t>
        </is>
      </c>
      <c r="M152" s="19" t="inlineStr">
        <is>
          <t>X</t>
        </is>
      </c>
      <c r="N152" s="20" t="inlineStr">
        <is>
          <t>CN</t>
        </is>
      </c>
      <c r="O152" s="19" t="inlineStr">
        <is>
          <t>X</t>
        </is>
      </c>
      <c r="P152" s="19" t="inlineStr">
        <is>
          <t>X</t>
        </is>
      </c>
      <c r="Q152" s="19" t="inlineStr">
        <is>
          <t>X</t>
        </is>
      </c>
      <c r="R152" s="19" t="inlineStr">
        <is>
          <t>X</t>
        </is>
      </c>
      <c r="S152" s="19" t="inlineStr">
        <is>
          <t>X</t>
        </is>
      </c>
      <c r="T152" s="19" t="inlineStr">
        <is>
          <t>X</t>
        </is>
      </c>
      <c r="U152" s="20" t="inlineStr">
        <is>
          <t>CN</t>
        </is>
      </c>
      <c r="V152" s="19" t="inlineStr">
        <is>
          <t>X</t>
        </is>
      </c>
      <c r="W152" s="19" t="inlineStr">
        <is>
          <t>X</t>
        </is>
      </c>
      <c r="X152" s="19" t="inlineStr">
        <is>
          <t>X</t>
        </is>
      </c>
      <c r="Y152" s="19" t="inlineStr">
        <is>
          <t>X</t>
        </is>
      </c>
      <c r="Z152" s="19" t="inlineStr">
        <is>
          <t>X</t>
        </is>
      </c>
      <c r="AA152" s="19" t="inlineStr">
        <is>
          <t>X</t>
        </is>
      </c>
      <c r="AB152" s="20" t="inlineStr">
        <is>
          <t>CN</t>
        </is>
      </c>
      <c r="AC152" s="19" t="inlineStr">
        <is>
          <t>X</t>
        </is>
      </c>
      <c r="AD152" s="19" t="inlineStr">
        <is>
          <t>X</t>
        </is>
      </c>
      <c r="AE152" s="19" t="inlineStr">
        <is>
          <t>X</t>
        </is>
      </c>
      <c r="AF152" s="19" t="inlineStr">
        <is>
          <t>X</t>
        </is>
      </c>
      <c r="AG152" s="19" t="inlineStr">
        <is>
          <t>X</t>
        </is>
      </c>
      <c r="AH152" s="19" t="inlineStr">
        <is>
          <t>X</t>
        </is>
      </c>
      <c r="AI152" s="20" t="inlineStr">
        <is>
          <t>CN</t>
        </is>
      </c>
      <c r="AJ152" s="19" t="inlineStr">
        <is>
          <t>X</t>
        </is>
      </c>
      <c r="AK152" s="21">
        <f>COUNTIF(F152:AJ152,"X") + COUNTIF(F152:AJ152,"x") + COUNTIF(F152:AJ152,"1/2")*0.5 + COUNTIF(F152:AJ152,"0.5")*0.5 + COUNTIF(F152:AJ152,"P")</f>
        <v/>
      </c>
      <c r="AL152" s="17" t="inlineStr">
        <is>
          <t>-</t>
        </is>
      </c>
      <c r="AM152" s="17" t="inlineStr">
        <is>
          <t>-</t>
        </is>
      </c>
      <c r="AN152" s="17" t="inlineStr">
        <is>
          <t>-</t>
        </is>
      </c>
      <c r="AO152" s="17" t="n">
        <v>0</v>
      </c>
      <c r="AP152" s="17" t="n">
        <v>13</v>
      </c>
      <c r="AQ152" s="21" t="n">
        <v>0</v>
      </c>
      <c r="AR152" s="17">
        <f>COUNTIF(F152:AJ152,"P") + COUNTIF(F152:AJ152,"p")</f>
        <v/>
      </c>
      <c r="AS152" s="18" t="inlineStr"/>
    </row>
    <row r="153">
      <c r="A153" s="17" t="n">
        <v>144</v>
      </c>
      <c r="B153" s="17" t="inlineStr">
        <is>
          <t>10012786</t>
        </is>
      </c>
      <c r="C153" s="18" t="inlineStr">
        <is>
          <t>Đinh Hữu Tâm</t>
        </is>
      </c>
      <c r="D153" s="17" t="inlineStr">
        <is>
          <t>CT</t>
        </is>
      </c>
      <c r="E153" s="18" t="inlineStr">
        <is>
          <t>Thủ kho Dự án</t>
        </is>
      </c>
      <c r="F153" s="19" t="inlineStr">
        <is>
          <t>X</t>
        </is>
      </c>
      <c r="G153" s="20" t="inlineStr">
        <is>
          <t>X</t>
        </is>
      </c>
      <c r="H153" s="19" t="inlineStr">
        <is>
          <t>X</t>
        </is>
      </c>
      <c r="I153" s="19" t="inlineStr">
        <is>
          <t>X</t>
        </is>
      </c>
      <c r="J153" s="19" t="inlineStr">
        <is>
          <t>X</t>
        </is>
      </c>
      <c r="K153" s="19" t="inlineStr">
        <is>
          <t>X</t>
        </is>
      </c>
      <c r="L153" s="19" t="inlineStr">
        <is>
          <t>X</t>
        </is>
      </c>
      <c r="M153" s="19" t="inlineStr">
        <is>
          <t>X</t>
        </is>
      </c>
      <c r="N153" s="20" t="inlineStr">
        <is>
          <t>X</t>
        </is>
      </c>
      <c r="O153" s="19" t="inlineStr">
        <is>
          <t>X</t>
        </is>
      </c>
      <c r="P153" s="19" t="inlineStr">
        <is>
          <t>X</t>
        </is>
      </c>
      <c r="Q153" s="19" t="inlineStr">
        <is>
          <t>X</t>
        </is>
      </c>
      <c r="R153" s="19" t="inlineStr">
        <is>
          <t>X</t>
        </is>
      </c>
      <c r="S153" s="19" t="inlineStr">
        <is>
          <t>X</t>
        </is>
      </c>
      <c r="T153" s="19" t="inlineStr">
        <is>
          <t>X</t>
        </is>
      </c>
      <c r="U153" s="20" t="inlineStr">
        <is>
          <t>X</t>
        </is>
      </c>
      <c r="V153" s="19" t="inlineStr">
        <is>
          <t>X</t>
        </is>
      </c>
      <c r="W153" s="19" t="inlineStr">
        <is>
          <t>X</t>
        </is>
      </c>
      <c r="X153" s="19" t="inlineStr">
        <is>
          <t>X</t>
        </is>
      </c>
      <c r="Y153" s="19" t="inlineStr">
        <is>
          <t>X</t>
        </is>
      </c>
      <c r="Z153" s="19" t="inlineStr">
        <is>
          <t>X</t>
        </is>
      </c>
      <c r="AA153" s="19" t="inlineStr">
        <is>
          <t>X</t>
        </is>
      </c>
      <c r="AB153" s="20" t="inlineStr">
        <is>
          <t>CN</t>
        </is>
      </c>
      <c r="AC153" s="19" t="inlineStr">
        <is>
          <t>X</t>
        </is>
      </c>
      <c r="AD153" s="19" t="inlineStr">
        <is>
          <t>X</t>
        </is>
      </c>
      <c r="AE153" s="19" t="inlineStr">
        <is>
          <t>X</t>
        </is>
      </c>
      <c r="AF153" s="19" t="inlineStr">
        <is>
          <t>X</t>
        </is>
      </c>
      <c r="AG153" s="19" t="inlineStr">
        <is>
          <t>X</t>
        </is>
      </c>
      <c r="AH153" s="19" t="inlineStr">
        <is>
          <t>X</t>
        </is>
      </c>
      <c r="AI153" s="20" t="inlineStr">
        <is>
          <t>CN</t>
        </is>
      </c>
      <c r="AJ153" s="19" t="inlineStr">
        <is>
          <t>X</t>
        </is>
      </c>
      <c r="AK153" s="21">
        <f>COUNTIF(F153:AJ153,"X") + COUNTIF(F153:AJ153,"x") + COUNTIF(F153:AJ153,"1/2")*0.5 + COUNTIF(F153:AJ153,"0.5")*0.5 + COUNTIF(F153:AJ153,"P")</f>
        <v/>
      </c>
      <c r="AL153" s="17" t="inlineStr">
        <is>
          <t>-</t>
        </is>
      </c>
      <c r="AM153" s="17" t="inlineStr">
        <is>
          <t>-</t>
        </is>
      </c>
      <c r="AN153" s="17" t="inlineStr">
        <is>
          <t>-</t>
        </is>
      </c>
      <c r="AO153" s="17" t="n">
        <v>3</v>
      </c>
      <c r="AP153" s="17" t="n">
        <v>21</v>
      </c>
      <c r="AQ153" s="21" t="n">
        <v>0</v>
      </c>
      <c r="AR153" s="17">
        <f>COUNTIF(F153:AJ153,"P") + COUNTIF(F153:AJ153,"p")</f>
        <v/>
      </c>
      <c r="AS153" s="18" t="inlineStr"/>
    </row>
    <row r="154">
      <c r="A154" s="17" t="n">
        <v>145</v>
      </c>
      <c r="B154" s="17" t="inlineStr">
        <is>
          <t>10012802</t>
        </is>
      </c>
      <c r="C154" s="18" t="inlineStr">
        <is>
          <t>Nguyễn Văn Toàn</t>
        </is>
      </c>
      <c r="D154" s="17" t="inlineStr">
        <is>
          <t>CT</t>
        </is>
      </c>
      <c r="E154" s="18" t="inlineStr">
        <is>
          <t>Kỹ sư hiện trường</t>
        </is>
      </c>
      <c r="F154" s="19" t="inlineStr">
        <is>
          <t>X</t>
        </is>
      </c>
      <c r="G154" s="20" t="inlineStr">
        <is>
          <t>X</t>
        </is>
      </c>
      <c r="H154" s="19" t="inlineStr">
        <is>
          <t>X</t>
        </is>
      </c>
      <c r="I154" s="19" t="inlineStr">
        <is>
          <t>X</t>
        </is>
      </c>
      <c r="J154" s="19" t="inlineStr">
        <is>
          <t>X</t>
        </is>
      </c>
      <c r="K154" s="19" t="inlineStr">
        <is>
          <t>X</t>
        </is>
      </c>
      <c r="L154" s="19" t="inlineStr">
        <is>
          <t>X</t>
        </is>
      </c>
      <c r="M154" s="19" t="inlineStr">
        <is>
          <t>X</t>
        </is>
      </c>
      <c r="N154" s="20" t="inlineStr">
        <is>
          <t>CN</t>
        </is>
      </c>
      <c r="O154" s="19" t="inlineStr">
        <is>
          <t>X</t>
        </is>
      </c>
      <c r="P154" s="19" t="inlineStr">
        <is>
          <t>X</t>
        </is>
      </c>
      <c r="Q154" s="19" t="inlineStr">
        <is>
          <t>X</t>
        </is>
      </c>
      <c r="R154" s="19" t="inlineStr">
        <is>
          <t>X</t>
        </is>
      </c>
      <c r="S154" s="19" t="inlineStr">
        <is>
          <t>X</t>
        </is>
      </c>
      <c r="T154" s="19" t="inlineStr">
        <is>
          <t>X</t>
        </is>
      </c>
      <c r="U154" s="20" t="inlineStr">
        <is>
          <t>CN</t>
        </is>
      </c>
      <c r="V154" s="19" t="inlineStr">
        <is>
          <t>X</t>
        </is>
      </c>
      <c r="W154" s="19" t="inlineStr">
        <is>
          <t>X</t>
        </is>
      </c>
      <c r="X154" s="19" t="inlineStr">
        <is>
          <t>X</t>
        </is>
      </c>
      <c r="Y154" s="19" t="inlineStr">
        <is>
          <t>X</t>
        </is>
      </c>
      <c r="Z154" s="19" t="inlineStr">
        <is>
          <t>X</t>
        </is>
      </c>
      <c r="AA154" s="19" t="inlineStr">
        <is>
          <t>X</t>
        </is>
      </c>
      <c r="AB154" s="20" t="inlineStr">
        <is>
          <t>CN</t>
        </is>
      </c>
      <c r="AC154" s="19" t="inlineStr">
        <is>
          <t>X</t>
        </is>
      </c>
      <c r="AD154" s="19" t="inlineStr">
        <is>
          <t>X</t>
        </is>
      </c>
      <c r="AE154" s="19" t="inlineStr">
        <is>
          <t>X</t>
        </is>
      </c>
      <c r="AF154" s="19" t="inlineStr">
        <is>
          <t>X</t>
        </is>
      </c>
      <c r="AG154" s="19" t="inlineStr">
        <is>
          <t>X</t>
        </is>
      </c>
      <c r="AH154" s="19" t="inlineStr">
        <is>
          <t>X</t>
        </is>
      </c>
      <c r="AI154" s="20" t="inlineStr">
        <is>
          <t>CN</t>
        </is>
      </c>
      <c r="AJ154" s="19" t="inlineStr">
        <is>
          <t>X</t>
        </is>
      </c>
      <c r="AK154" s="21">
        <f>COUNTIF(F154:AJ154,"X") + COUNTIF(F154:AJ154,"x") + COUNTIF(F154:AJ154,"1/2")*0.5 + COUNTIF(F154:AJ154,"0.5")*0.5 + COUNTIF(F154:AJ154,"P")</f>
        <v/>
      </c>
      <c r="AL154" s="17" t="inlineStr">
        <is>
          <t>-</t>
        </is>
      </c>
      <c r="AM154" s="17" t="inlineStr">
        <is>
          <t>-</t>
        </is>
      </c>
      <c r="AN154" s="17" t="inlineStr">
        <is>
          <t>-</t>
        </is>
      </c>
      <c r="AO154" s="17" t="n">
        <v>1</v>
      </c>
      <c r="AP154" s="17" t="n">
        <v>11</v>
      </c>
      <c r="AQ154" s="21" t="n">
        <v>0</v>
      </c>
      <c r="AR154" s="17">
        <f>COUNTIF(F154:AJ154,"P") + COUNTIF(F154:AJ154,"p")</f>
        <v/>
      </c>
      <c r="AS154" s="18" t="inlineStr"/>
    </row>
    <row r="155">
      <c r="A155" s="16" t="inlineStr">
        <is>
          <t>KHỐI LÁI MÁY (LM) - BẢNG CHẤM CÔNG CHI TIẾT</t>
        </is>
      </c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  <c r="L155" s="5" t="n"/>
      <c r="M155" s="5" t="n"/>
      <c r="N155" s="5" t="n"/>
      <c r="O155" s="5" t="n"/>
      <c r="P155" s="5" t="n"/>
      <c r="Q155" s="5" t="n"/>
      <c r="R155" s="5" t="n"/>
      <c r="S155" s="5" t="n"/>
      <c r="T155" s="5" t="n"/>
      <c r="U155" s="5" t="n"/>
      <c r="V155" s="5" t="n"/>
      <c r="W155" s="5" t="n"/>
      <c r="X155" s="5" t="n"/>
      <c r="Y155" s="5" t="n"/>
      <c r="Z155" s="5" t="n"/>
      <c r="AA155" s="5" t="n"/>
      <c r="AB155" s="5" t="n"/>
      <c r="AC155" s="5" t="n"/>
      <c r="AD155" s="5" t="n"/>
      <c r="AE155" s="5" t="n"/>
      <c r="AF155" s="5" t="n"/>
      <c r="AG155" s="5" t="n"/>
      <c r="AH155" s="5" t="n"/>
      <c r="AI155" s="5" t="n"/>
      <c r="AJ155" s="5" t="n"/>
      <c r="AK155" s="5" t="n"/>
      <c r="AL155" s="5" t="n"/>
      <c r="AM155" s="5" t="n"/>
      <c r="AN155" s="5" t="n"/>
      <c r="AO155" s="5" t="n"/>
      <c r="AP155" s="5" t="n"/>
      <c r="AQ155" s="5" t="n"/>
      <c r="AR155" s="5" t="n"/>
      <c r="AS155" s="5" t="n"/>
    </row>
    <row r="156">
      <c r="A156" s="17" t="n">
        <v>146</v>
      </c>
      <c r="B156" s="17" t="inlineStr">
        <is>
          <t>10005013</t>
        </is>
      </c>
      <c r="C156" s="18" t="inlineStr">
        <is>
          <t>Vũ Thành Đồng</t>
        </is>
      </c>
      <c r="D156" s="17" t="inlineStr">
        <is>
          <t>LM</t>
        </is>
      </c>
      <c r="E156" s="18" t="inlineStr">
        <is>
          <t>Nhân viên Lái máy (Lái ô tô tải)</t>
        </is>
      </c>
      <c r="F156" s="19" t="n">
        <v>8</v>
      </c>
      <c r="G156" s="20" t="n">
        <v>8</v>
      </c>
      <c r="H156" s="19" t="n">
        <v>8</v>
      </c>
      <c r="I156" s="19" t="n">
        <v>8</v>
      </c>
      <c r="J156" s="19" t="n">
        <v>8</v>
      </c>
      <c r="K156" s="19" t="n">
        <v>8</v>
      </c>
      <c r="L156" s="19" t="n">
        <v>8</v>
      </c>
      <c r="M156" s="19" t="n">
        <v>8</v>
      </c>
      <c r="N156" s="20" t="n">
        <v>8</v>
      </c>
      <c r="O156" s="19" t="n">
        <v>8</v>
      </c>
      <c r="P156" s="19" t="n">
        <v>8</v>
      </c>
      <c r="Q156" s="19" t="n">
        <v>8</v>
      </c>
      <c r="R156" s="19" t="n">
        <v>8</v>
      </c>
      <c r="S156" s="19" t="n">
        <v>8</v>
      </c>
      <c r="T156" s="19" t="n">
        <v>8</v>
      </c>
      <c r="U156" s="20" t="n">
        <v>8</v>
      </c>
      <c r="V156" s="19" t="n">
        <v>8</v>
      </c>
      <c r="W156" s="19" t="n">
        <v>8</v>
      </c>
      <c r="X156" s="19" t="n">
        <v>8</v>
      </c>
      <c r="Y156" s="19" t="n">
        <v>8</v>
      </c>
      <c r="Z156" s="19" t="n">
        <v>8</v>
      </c>
      <c r="AA156" s="19" t="n">
        <v>8</v>
      </c>
      <c r="AB156" s="20" t="n">
        <v>8</v>
      </c>
      <c r="AC156" s="19" t="n">
        <v>8</v>
      </c>
      <c r="AD156" s="19" t="n">
        <v>8</v>
      </c>
      <c r="AE156" s="19" t="n">
        <v>8</v>
      </c>
      <c r="AF156" s="19" t="n">
        <v>8</v>
      </c>
      <c r="AG156" s="19" t="n">
        <v>8</v>
      </c>
      <c r="AH156" s="19" t="n">
        <v>8</v>
      </c>
      <c r="AI156" s="20" t="n">
        <v>8</v>
      </c>
      <c r="AJ156" s="19" t="n">
        <v>8</v>
      </c>
      <c r="AK156" s="21">
        <f>ROUND(AL156/8, 1)</f>
        <v/>
      </c>
      <c r="AL156" s="22">
        <f>SUM(F156:AJ156)</f>
        <v/>
      </c>
      <c r="AM156" s="17">
        <f>MIN(AL156, 208)</f>
        <v/>
      </c>
      <c r="AN156" s="23">
        <f>MAX(0, AL156 - 208)</f>
        <v/>
      </c>
      <c r="AO156" s="17" t="n">
        <v>5</v>
      </c>
      <c r="AP156" s="17" t="n">
        <v>31</v>
      </c>
      <c r="AQ156" s="21">
        <f>AN156</f>
        <v/>
      </c>
      <c r="AR156" s="17">
        <f>COUNTIF(F156:AJ156,"P") + COUNTIF(F156:AJ156,"p")</f>
        <v/>
      </c>
      <c r="AS156" s="18" t="inlineStr"/>
    </row>
    <row r="157">
      <c r="A157" s="17" t="n">
        <v>147</v>
      </c>
      <c r="B157" s="17" t="inlineStr">
        <is>
          <t>10005022</t>
        </is>
      </c>
      <c r="C157" s="18" t="inlineStr">
        <is>
          <t>Đặng Quang Hiếu</t>
        </is>
      </c>
      <c r="D157" s="17" t="inlineStr">
        <is>
          <t>LM</t>
        </is>
      </c>
      <c r="E157" s="18" t="inlineStr">
        <is>
          <t>Nhân viên Lái máy (Lái xúc lật)</t>
        </is>
      </c>
      <c r="F157" s="19" t="n">
        <v>8</v>
      </c>
      <c r="G157" s="20" t="n">
        <v>8</v>
      </c>
      <c r="H157" s="19" t="n">
        <v>8</v>
      </c>
      <c r="I157" s="19" t="n">
        <v>8</v>
      </c>
      <c r="J157" s="19" t="n">
        <v>8</v>
      </c>
      <c r="K157" s="19" t="n">
        <v>8</v>
      </c>
      <c r="L157" s="19" t="n">
        <v>8</v>
      </c>
      <c r="M157" s="19" t="n">
        <v>8</v>
      </c>
      <c r="N157" s="20" t="n">
        <v>8</v>
      </c>
      <c r="O157" s="19" t="n">
        <v>8</v>
      </c>
      <c r="P157" s="19" t="n">
        <v>8</v>
      </c>
      <c r="Q157" s="19" t="n">
        <v>8</v>
      </c>
      <c r="R157" s="19" t="n">
        <v>8</v>
      </c>
      <c r="S157" s="19" t="n">
        <v>8</v>
      </c>
      <c r="T157" s="19" t="n">
        <v>8</v>
      </c>
      <c r="U157" s="20" t="n">
        <v>8</v>
      </c>
      <c r="V157" s="19" t="n">
        <v>8</v>
      </c>
      <c r="W157" s="19" t="n">
        <v>8</v>
      </c>
      <c r="X157" s="19" t="n">
        <v>8</v>
      </c>
      <c r="Y157" s="19" t="n">
        <v>8</v>
      </c>
      <c r="Z157" s="19" t="n">
        <v>8</v>
      </c>
      <c r="AA157" s="19" t="n">
        <v>8</v>
      </c>
      <c r="AB157" s="20" t="n">
        <v>8</v>
      </c>
      <c r="AC157" s="19" t="n">
        <v>8</v>
      </c>
      <c r="AD157" s="19" t="n">
        <v>8</v>
      </c>
      <c r="AE157" s="19" t="n">
        <v>8</v>
      </c>
      <c r="AF157" s="19" t="n">
        <v>8</v>
      </c>
      <c r="AG157" s="19" t="n">
        <v>8</v>
      </c>
      <c r="AH157" s="19" t="n">
        <v>8</v>
      </c>
      <c r="AI157" s="20" t="n">
        <v>8</v>
      </c>
      <c r="AJ157" s="19" t="n">
        <v>8</v>
      </c>
      <c r="AK157" s="21">
        <f>ROUND(AL157/8, 1)</f>
        <v/>
      </c>
      <c r="AL157" s="22">
        <f>SUM(F157:AJ157)</f>
        <v/>
      </c>
      <c r="AM157" s="17">
        <f>MIN(AL157, 208)</f>
        <v/>
      </c>
      <c r="AN157" s="23">
        <f>MAX(0, AL157 - 208)</f>
        <v/>
      </c>
      <c r="AO157" s="17" t="n">
        <v>5</v>
      </c>
      <c r="AP157" s="17" t="n">
        <v>31</v>
      </c>
      <c r="AQ157" s="21">
        <f>AN157</f>
        <v/>
      </c>
      <c r="AR157" s="17">
        <f>COUNTIF(F157:AJ157,"P") + COUNTIF(F157:AJ157,"p")</f>
        <v/>
      </c>
      <c r="AS157" s="18" t="inlineStr"/>
    </row>
    <row r="158">
      <c r="A158" s="17" t="n">
        <v>148</v>
      </c>
      <c r="B158" s="17" t="inlineStr">
        <is>
          <t>10005054</t>
        </is>
      </c>
      <c r="C158" s="18" t="inlineStr">
        <is>
          <t>Triệu Đình Ích</t>
        </is>
      </c>
      <c r="D158" s="17" t="inlineStr">
        <is>
          <t>LM</t>
        </is>
      </c>
      <c r="E158" s="18" t="inlineStr">
        <is>
          <t>Nhân viên Lái máy (Lái xúc)</t>
        </is>
      </c>
      <c r="F158" s="19" t="n">
        <v>10</v>
      </c>
      <c r="G158" s="20" t="n">
        <v>8</v>
      </c>
      <c r="H158" s="19" t="n">
        <v>10</v>
      </c>
      <c r="I158" s="19" t="n">
        <v>12</v>
      </c>
      <c r="J158" s="19" t="n">
        <v>10</v>
      </c>
      <c r="K158" s="19" t="n">
        <v>12</v>
      </c>
      <c r="L158" s="19" t="n">
        <v>10</v>
      </c>
      <c r="M158" s="19" t="n">
        <v>11</v>
      </c>
      <c r="N158" s="20" t="n">
        <v>8</v>
      </c>
      <c r="O158" s="19" t="n">
        <v>8</v>
      </c>
      <c r="P158" s="19" t="n">
        <v>8</v>
      </c>
      <c r="Q158" s="19" t="n">
        <v>8</v>
      </c>
      <c r="R158" s="19" t="n">
        <v>8</v>
      </c>
      <c r="S158" s="19" t="n">
        <v>8</v>
      </c>
      <c r="T158" s="19" t="n">
        <v>8</v>
      </c>
      <c r="U158" s="20" t="n">
        <v>8</v>
      </c>
      <c r="V158" s="19" t="n">
        <v>8</v>
      </c>
      <c r="W158" s="19" t="n">
        <v>8</v>
      </c>
      <c r="X158" s="19" t="n">
        <v>8</v>
      </c>
      <c r="Y158" s="19" t="n">
        <v>8</v>
      </c>
      <c r="Z158" s="19" t="n">
        <v>8</v>
      </c>
      <c r="AA158" s="19" t="n">
        <v>8</v>
      </c>
      <c r="AB158" s="20" t="n">
        <v>8</v>
      </c>
      <c r="AC158" s="19" t="n">
        <v>8</v>
      </c>
      <c r="AD158" s="19" t="n">
        <v>8</v>
      </c>
      <c r="AE158" s="19" t="n">
        <v>0</v>
      </c>
      <c r="AF158" s="19" t="n">
        <v>0</v>
      </c>
      <c r="AG158" s="19" t="n">
        <v>0</v>
      </c>
      <c r="AH158" s="19" t="n">
        <v>0</v>
      </c>
      <c r="AI158" s="20" t="n">
        <v>8</v>
      </c>
      <c r="AJ158" s="19" t="n">
        <v>0</v>
      </c>
      <c r="AK158" s="21">
        <f>ROUND(AL158/8, 1)</f>
        <v/>
      </c>
      <c r="AL158" s="22">
        <f>SUM(F158:AJ158)</f>
        <v/>
      </c>
      <c r="AM158" s="17">
        <f>MIN(AL158, 208)</f>
        <v/>
      </c>
      <c r="AN158" s="23">
        <f>MAX(0, AL158 - 208)</f>
        <v/>
      </c>
      <c r="AO158" s="17" t="n">
        <v>5</v>
      </c>
      <c r="AP158" s="17" t="n">
        <v>26</v>
      </c>
      <c r="AQ158" s="21">
        <f>AN158</f>
        <v/>
      </c>
      <c r="AR158" s="17">
        <f>COUNTIF(F158:AJ158,"P") + COUNTIF(F158:AJ158,"p")</f>
        <v/>
      </c>
      <c r="AS158" s="18" t="inlineStr"/>
    </row>
    <row r="159">
      <c r="A159" s="17" t="n">
        <v>149</v>
      </c>
      <c r="B159" s="17" t="inlineStr">
        <is>
          <t>10005055</t>
        </is>
      </c>
      <c r="C159" s="18" t="inlineStr">
        <is>
          <t>Đặng Khắc Thắng</t>
        </is>
      </c>
      <c r="D159" s="17" t="inlineStr">
        <is>
          <t>LM</t>
        </is>
      </c>
      <c r="E159" s="18" t="inlineStr">
        <is>
          <t>Nhân viên Lái máy (Lái lu)</t>
        </is>
      </c>
      <c r="F159" s="19" t="n">
        <v>10</v>
      </c>
      <c r="G159" s="20" t="n">
        <v>8</v>
      </c>
      <c r="H159" s="19" t="n">
        <v>10</v>
      </c>
      <c r="I159" s="19" t="n">
        <v>12</v>
      </c>
      <c r="J159" s="19" t="n">
        <v>10</v>
      </c>
      <c r="K159" s="19" t="n">
        <v>12</v>
      </c>
      <c r="L159" s="19" t="n">
        <v>10</v>
      </c>
      <c r="M159" s="19" t="n">
        <v>12</v>
      </c>
      <c r="N159" s="20" t="n">
        <v>8</v>
      </c>
      <c r="O159" s="19" t="n">
        <v>12</v>
      </c>
      <c r="P159" s="19" t="n">
        <v>10</v>
      </c>
      <c r="Q159" s="19" t="n">
        <v>12</v>
      </c>
      <c r="R159" s="19" t="n">
        <v>10</v>
      </c>
      <c r="S159" s="19" t="n">
        <v>11</v>
      </c>
      <c r="T159" s="19" t="n">
        <v>8</v>
      </c>
      <c r="U159" s="20" t="n">
        <v>8</v>
      </c>
      <c r="V159" s="19" t="n">
        <v>8</v>
      </c>
      <c r="W159" s="19" t="n">
        <v>8</v>
      </c>
      <c r="X159" s="19" t="n">
        <v>8</v>
      </c>
      <c r="Y159" s="19" t="n">
        <v>8</v>
      </c>
      <c r="Z159" s="19" t="n">
        <v>8</v>
      </c>
      <c r="AA159" s="19" t="n">
        <v>8</v>
      </c>
      <c r="AB159" s="20" t="n">
        <v>8</v>
      </c>
      <c r="AC159" s="19" t="n">
        <v>8</v>
      </c>
      <c r="AD159" s="19" t="n">
        <v>8</v>
      </c>
      <c r="AE159" s="19" t="n">
        <v>8</v>
      </c>
      <c r="AF159" s="19" t="n">
        <v>0</v>
      </c>
      <c r="AG159" s="19" t="n">
        <v>0</v>
      </c>
      <c r="AH159" s="19" t="n">
        <v>0</v>
      </c>
      <c r="AI159" s="20" t="n">
        <v>8</v>
      </c>
      <c r="AJ159" s="19" t="n">
        <v>0</v>
      </c>
      <c r="AK159" s="21">
        <f>ROUND(AL159/8, 1)</f>
        <v/>
      </c>
      <c r="AL159" s="22">
        <f>SUM(F159:AJ159)</f>
        <v/>
      </c>
      <c r="AM159" s="17">
        <f>MIN(AL159, 208)</f>
        <v/>
      </c>
      <c r="AN159" s="23">
        <f>MAX(0, AL159 - 208)</f>
        <v/>
      </c>
      <c r="AO159" s="17" t="n">
        <v>5</v>
      </c>
      <c r="AP159" s="17" t="n">
        <v>27</v>
      </c>
      <c r="AQ159" s="21">
        <f>AN159</f>
        <v/>
      </c>
      <c r="AR159" s="17">
        <f>COUNTIF(F159:AJ159,"P") + COUNTIF(F159:AJ159,"p")</f>
        <v/>
      </c>
      <c r="AS159" s="18" t="inlineStr"/>
    </row>
    <row r="160">
      <c r="A160" s="17" t="n">
        <v>150</v>
      </c>
      <c r="B160" s="17" t="inlineStr">
        <is>
          <t>10005104</t>
        </is>
      </c>
      <c r="C160" s="18" t="inlineStr">
        <is>
          <t>Đinh Công Tuấn</t>
        </is>
      </c>
      <c r="D160" s="17" t="inlineStr">
        <is>
          <t>LM</t>
        </is>
      </c>
      <c r="E160" s="18" t="inlineStr">
        <is>
          <t>Nhân viên Lái máy (Lái ủi)</t>
        </is>
      </c>
      <c r="F160" s="19" t="n">
        <v>10</v>
      </c>
      <c r="G160" s="20" t="n">
        <v>8</v>
      </c>
      <c r="H160" s="19" t="n">
        <v>10</v>
      </c>
      <c r="I160" s="19" t="n">
        <v>8</v>
      </c>
      <c r="J160" s="19" t="n">
        <v>8</v>
      </c>
      <c r="K160" s="19" t="n">
        <v>8</v>
      </c>
      <c r="L160" s="19" t="n">
        <v>8</v>
      </c>
      <c r="M160" s="19" t="n">
        <v>8</v>
      </c>
      <c r="N160" s="20" t="n">
        <v>8</v>
      </c>
      <c r="O160" s="19" t="n">
        <v>8</v>
      </c>
      <c r="P160" s="19" t="n">
        <v>8</v>
      </c>
      <c r="Q160" s="19" t="n">
        <v>8</v>
      </c>
      <c r="R160" s="19" t="n">
        <v>8</v>
      </c>
      <c r="S160" s="19" t="n">
        <v>8</v>
      </c>
      <c r="T160" s="19" t="n">
        <v>8</v>
      </c>
      <c r="U160" s="20" t="n">
        <v>8</v>
      </c>
      <c r="V160" s="19" t="n">
        <v>8</v>
      </c>
      <c r="W160" s="19" t="n">
        <v>8</v>
      </c>
      <c r="X160" s="19" t="n">
        <v>8</v>
      </c>
      <c r="Y160" s="19" t="n">
        <v>8</v>
      </c>
      <c r="Z160" s="19" t="n">
        <v>8</v>
      </c>
      <c r="AA160" s="19" t="n">
        <v>8</v>
      </c>
      <c r="AB160" s="20" t="n">
        <v>8</v>
      </c>
      <c r="AC160" s="19" t="n">
        <v>8</v>
      </c>
      <c r="AD160" s="19" t="n">
        <v>8</v>
      </c>
      <c r="AE160" s="19" t="n">
        <v>8</v>
      </c>
      <c r="AF160" s="19" t="n">
        <v>8</v>
      </c>
      <c r="AG160" s="19" t="n">
        <v>8</v>
      </c>
      <c r="AH160" s="19" t="n">
        <v>8</v>
      </c>
      <c r="AI160" s="20" t="n">
        <v>8</v>
      </c>
      <c r="AJ160" s="19" t="n">
        <v>0</v>
      </c>
      <c r="AK160" s="21">
        <f>ROUND(AL160/8, 1)</f>
        <v/>
      </c>
      <c r="AL160" s="22">
        <f>SUM(F160:AJ160)</f>
        <v/>
      </c>
      <c r="AM160" s="17">
        <f>MIN(AL160, 208)</f>
        <v/>
      </c>
      <c r="AN160" s="23">
        <f>MAX(0, AL160 - 208)</f>
        <v/>
      </c>
      <c r="AO160" s="17" t="n">
        <v>5</v>
      </c>
      <c r="AP160" s="17" t="n">
        <v>30</v>
      </c>
      <c r="AQ160" s="21">
        <f>AN160</f>
        <v/>
      </c>
      <c r="AR160" s="17">
        <f>COUNTIF(F160:AJ160,"P") + COUNTIF(F160:AJ160,"p")</f>
        <v/>
      </c>
      <c r="AS160" s="18" t="inlineStr"/>
    </row>
    <row r="161">
      <c r="A161" s="17" t="n">
        <v>151</v>
      </c>
      <c r="B161" s="17" t="inlineStr">
        <is>
          <t>10007938</t>
        </is>
      </c>
      <c r="C161" s="18" t="inlineStr">
        <is>
          <t>Nguyễn Văn Hoa</t>
        </is>
      </c>
      <c r="D161" s="17" t="inlineStr">
        <is>
          <t>LM</t>
        </is>
      </c>
      <c r="E161" s="18" t="inlineStr">
        <is>
          <t>Nhân viên Lái máy (Lái san)</t>
        </is>
      </c>
      <c r="F161" s="19" t="n">
        <v>8</v>
      </c>
      <c r="G161" s="20" t="n">
        <v>8</v>
      </c>
      <c r="H161" s="19" t="n">
        <v>8</v>
      </c>
      <c r="I161" s="19" t="n">
        <v>8</v>
      </c>
      <c r="J161" s="19" t="n">
        <v>8</v>
      </c>
      <c r="K161" s="19" t="n">
        <v>8</v>
      </c>
      <c r="L161" s="19" t="n">
        <v>8</v>
      </c>
      <c r="M161" s="19" t="n">
        <v>8</v>
      </c>
      <c r="N161" s="20" t="n">
        <v>8</v>
      </c>
      <c r="O161" s="19" t="n">
        <v>8</v>
      </c>
      <c r="P161" s="19" t="n">
        <v>8</v>
      </c>
      <c r="Q161" s="19" t="n">
        <v>8</v>
      </c>
      <c r="R161" s="19" t="n">
        <v>8</v>
      </c>
      <c r="S161" s="19" t="n">
        <v>8</v>
      </c>
      <c r="T161" s="19" t="n">
        <v>8</v>
      </c>
      <c r="U161" s="20" t="n">
        <v>8</v>
      </c>
      <c r="V161" s="19" t="n">
        <v>8</v>
      </c>
      <c r="W161" s="19" t="n">
        <v>8</v>
      </c>
      <c r="X161" s="19" t="n">
        <v>8</v>
      </c>
      <c r="Y161" s="19" t="n">
        <v>8</v>
      </c>
      <c r="Z161" s="19" t="n">
        <v>8</v>
      </c>
      <c r="AA161" s="19" t="n">
        <v>8</v>
      </c>
      <c r="AB161" s="20" t="n">
        <v>8</v>
      </c>
      <c r="AC161" s="19" t="n">
        <v>8</v>
      </c>
      <c r="AD161" s="19" t="n">
        <v>8</v>
      </c>
      <c r="AE161" s="19" t="n">
        <v>8</v>
      </c>
      <c r="AF161" s="19" t="n">
        <v>8</v>
      </c>
      <c r="AG161" s="19" t="n">
        <v>8</v>
      </c>
      <c r="AH161" s="19" t="n">
        <v>8</v>
      </c>
      <c r="AI161" s="20" t="n">
        <v>8</v>
      </c>
      <c r="AJ161" s="19" t="n">
        <v>8</v>
      </c>
      <c r="AK161" s="21">
        <f>ROUND(AL161/8, 1)</f>
        <v/>
      </c>
      <c r="AL161" s="22">
        <f>SUM(F161:AJ161)</f>
        <v/>
      </c>
      <c r="AM161" s="17">
        <f>MIN(AL161, 208)</f>
        <v/>
      </c>
      <c r="AN161" s="23">
        <f>MAX(0, AL161 - 208)</f>
        <v/>
      </c>
      <c r="AO161" s="17" t="n">
        <v>5</v>
      </c>
      <c r="AP161" s="17" t="n">
        <v>26</v>
      </c>
      <c r="AQ161" s="21">
        <f>AN161</f>
        <v/>
      </c>
      <c r="AR161" s="17">
        <f>COUNTIF(F161:AJ161,"P") + COUNTIF(F161:AJ161,"p")</f>
        <v/>
      </c>
      <c r="AS161" s="18" t="inlineStr"/>
    </row>
    <row r="162">
      <c r="A162" s="17" t="n">
        <v>152</v>
      </c>
      <c r="B162" s="17" t="inlineStr">
        <is>
          <t>10007942</t>
        </is>
      </c>
      <c r="C162" s="18" t="inlineStr">
        <is>
          <t>Nguyễn Văn Đạt</t>
        </is>
      </c>
      <c r="D162" s="17" t="inlineStr">
        <is>
          <t>LM</t>
        </is>
      </c>
      <c r="E162" s="18" t="inlineStr">
        <is>
          <t>Nhân viên Lái máy (Lái lu)</t>
        </is>
      </c>
      <c r="F162" s="19" t="n">
        <v>8</v>
      </c>
      <c r="G162" s="20" t="inlineStr">
        <is>
          <t>CN</t>
        </is>
      </c>
      <c r="H162" s="19" t="n">
        <v>8</v>
      </c>
      <c r="I162" s="19" t="n">
        <v>8</v>
      </c>
      <c r="J162" s="19" t="n">
        <v>8</v>
      </c>
      <c r="K162" s="19" t="n">
        <v>8</v>
      </c>
      <c r="L162" s="19" t="n">
        <v>8</v>
      </c>
      <c r="M162" s="19" t="n">
        <v>8</v>
      </c>
      <c r="N162" s="20" t="inlineStr">
        <is>
          <t>CN</t>
        </is>
      </c>
      <c r="O162" s="19" t="n">
        <v>8</v>
      </c>
      <c r="P162" s="19" t="n">
        <v>8</v>
      </c>
      <c r="Q162" s="19" t="n">
        <v>8</v>
      </c>
      <c r="R162" s="19" t="n">
        <v>8</v>
      </c>
      <c r="S162" s="19" t="n">
        <v>8</v>
      </c>
      <c r="T162" s="19" t="n">
        <v>8</v>
      </c>
      <c r="U162" s="20" t="inlineStr">
        <is>
          <t>CN</t>
        </is>
      </c>
      <c r="V162" s="19" t="n">
        <v>8</v>
      </c>
      <c r="W162" s="19" t="n">
        <v>8</v>
      </c>
      <c r="X162" s="19" t="n">
        <v>8</v>
      </c>
      <c r="Y162" s="19" t="n">
        <v>8</v>
      </c>
      <c r="Z162" s="19" t="n">
        <v>8</v>
      </c>
      <c r="AA162" s="19" t="n">
        <v>8</v>
      </c>
      <c r="AB162" s="20" t="inlineStr">
        <is>
          <t>CN</t>
        </is>
      </c>
      <c r="AC162" s="19" t="n">
        <v>8</v>
      </c>
      <c r="AD162" s="19" t="n">
        <v>8</v>
      </c>
      <c r="AE162" s="19" t="n">
        <v>8</v>
      </c>
      <c r="AF162" s="19" t="n">
        <v>8</v>
      </c>
      <c r="AG162" s="19" t="n">
        <v>8</v>
      </c>
      <c r="AH162" s="19" t="n">
        <v>8</v>
      </c>
      <c r="AI162" s="20" t="inlineStr">
        <is>
          <t>CN</t>
        </is>
      </c>
      <c r="AJ162" s="19" t="n">
        <v>8</v>
      </c>
      <c r="AK162" s="21">
        <f>ROUND(AL162/8, 1)</f>
        <v/>
      </c>
      <c r="AL162" s="22">
        <f>SUM(F162:AJ162)</f>
        <v/>
      </c>
      <c r="AM162" s="17">
        <f>MIN(AL162, 208)</f>
        <v/>
      </c>
      <c r="AN162" s="23">
        <f>MAX(0, AL162 - 208)</f>
        <v/>
      </c>
      <c r="AO162" s="17" t="n">
        <v>0</v>
      </c>
      <c r="AP162" s="17">
        <f>AK162</f>
        <v/>
      </c>
      <c r="AQ162" s="21">
        <f>AN162</f>
        <v/>
      </c>
      <c r="AR162" s="17">
        <f>COUNTIF(F162:AJ162,"P") + COUNTIF(F162:AJ162,"p")</f>
        <v/>
      </c>
      <c r="AS162" s="18" t="inlineStr"/>
    </row>
    <row r="163">
      <c r="A163" s="17" t="n">
        <v>153</v>
      </c>
      <c r="B163" s="17" t="inlineStr">
        <is>
          <t>10008510</t>
        </is>
      </c>
      <c r="C163" s="18" t="inlineStr">
        <is>
          <t>Bùi Công Tuấn</t>
        </is>
      </c>
      <c r="D163" s="17" t="inlineStr">
        <is>
          <t>LM</t>
        </is>
      </c>
      <c r="E163" s="18" t="inlineStr">
        <is>
          <t>Nhân viên Lái máy (Lái lu)</t>
        </is>
      </c>
      <c r="F163" s="19" t="n">
        <v>10</v>
      </c>
      <c r="G163" s="20" t="n">
        <v>8</v>
      </c>
      <c r="H163" s="19" t="n">
        <v>10</v>
      </c>
      <c r="I163" s="19" t="n">
        <v>12</v>
      </c>
      <c r="J163" s="19" t="n">
        <v>10</v>
      </c>
      <c r="K163" s="19" t="n">
        <v>8.5</v>
      </c>
      <c r="L163" s="19" t="n">
        <v>8</v>
      </c>
      <c r="M163" s="19" t="n">
        <v>8</v>
      </c>
      <c r="N163" s="20" t="n">
        <v>8</v>
      </c>
      <c r="O163" s="19" t="n">
        <v>8</v>
      </c>
      <c r="P163" s="19" t="n">
        <v>8</v>
      </c>
      <c r="Q163" s="19" t="n">
        <v>8</v>
      </c>
      <c r="R163" s="19" t="n">
        <v>8</v>
      </c>
      <c r="S163" s="19" t="n">
        <v>8</v>
      </c>
      <c r="T163" s="19" t="n">
        <v>8</v>
      </c>
      <c r="U163" s="20" t="n">
        <v>8</v>
      </c>
      <c r="V163" s="19" t="n">
        <v>8</v>
      </c>
      <c r="W163" s="19" t="n">
        <v>8</v>
      </c>
      <c r="X163" s="19" t="n">
        <v>8</v>
      </c>
      <c r="Y163" s="19" t="n">
        <v>8</v>
      </c>
      <c r="Z163" s="19" t="n">
        <v>8</v>
      </c>
      <c r="AA163" s="19" t="n">
        <v>8</v>
      </c>
      <c r="AB163" s="20" t="n">
        <v>8</v>
      </c>
      <c r="AC163" s="19" t="n">
        <v>8</v>
      </c>
      <c r="AD163" s="19" t="n">
        <v>8</v>
      </c>
      <c r="AE163" s="19" t="n">
        <v>8</v>
      </c>
      <c r="AF163" s="19" t="n">
        <v>8</v>
      </c>
      <c r="AG163" s="19" t="n">
        <v>8</v>
      </c>
      <c r="AH163" s="19" t="n">
        <v>8</v>
      </c>
      <c r="AI163" s="20" t="n">
        <v>8</v>
      </c>
      <c r="AJ163" s="19" t="n">
        <v>8</v>
      </c>
      <c r="AK163" s="21">
        <f>ROUND(AL163/8, 1)</f>
        <v/>
      </c>
      <c r="AL163" s="22">
        <f>SUM(F163:AJ163)</f>
        <v/>
      </c>
      <c r="AM163" s="17">
        <f>MIN(AL163, 208)</f>
        <v/>
      </c>
      <c r="AN163" s="23">
        <f>MAX(0, AL163 - 208)</f>
        <v/>
      </c>
      <c r="AO163" s="17" t="n">
        <v>5</v>
      </c>
      <c r="AP163" s="17" t="n">
        <v>31</v>
      </c>
      <c r="AQ163" s="21">
        <f>AN163</f>
        <v/>
      </c>
      <c r="AR163" s="17">
        <f>COUNTIF(F163:AJ163,"P") + COUNTIF(F163:AJ163,"p")</f>
        <v/>
      </c>
      <c r="AS163" s="18" t="inlineStr"/>
    </row>
    <row r="164">
      <c r="A164" s="17" t="n">
        <v>154</v>
      </c>
      <c r="B164" s="17" t="inlineStr">
        <is>
          <t>10008805</t>
        </is>
      </c>
      <c r="C164" s="18" t="inlineStr">
        <is>
          <t>Trần Hồng Tiến</t>
        </is>
      </c>
      <c r="D164" s="17" t="inlineStr">
        <is>
          <t>LM</t>
        </is>
      </c>
      <c r="E164" s="18" t="inlineStr">
        <is>
          <t>Nhân viên Lái máy (Lái xúc)</t>
        </is>
      </c>
      <c r="F164" s="19" t="n">
        <v>10</v>
      </c>
      <c r="G164" s="20" t="n">
        <v>8</v>
      </c>
      <c r="H164" s="19" t="n">
        <v>10</v>
      </c>
      <c r="I164" s="19" t="n">
        <v>9.5</v>
      </c>
      <c r="J164" s="19" t="n">
        <v>8</v>
      </c>
      <c r="K164" s="19" t="n">
        <v>8</v>
      </c>
      <c r="L164" s="19" t="n">
        <v>8</v>
      </c>
      <c r="M164" s="19" t="n">
        <v>8</v>
      </c>
      <c r="N164" s="20" t="n">
        <v>8</v>
      </c>
      <c r="O164" s="19" t="n">
        <v>8</v>
      </c>
      <c r="P164" s="19" t="n">
        <v>8</v>
      </c>
      <c r="Q164" s="19" t="n">
        <v>8</v>
      </c>
      <c r="R164" s="19" t="n">
        <v>8</v>
      </c>
      <c r="S164" s="19" t="n">
        <v>8</v>
      </c>
      <c r="T164" s="19" t="n">
        <v>8</v>
      </c>
      <c r="U164" s="20" t="n">
        <v>8</v>
      </c>
      <c r="V164" s="19" t="n">
        <v>8</v>
      </c>
      <c r="W164" s="19" t="n">
        <v>8</v>
      </c>
      <c r="X164" s="19" t="n">
        <v>8</v>
      </c>
      <c r="Y164" s="19" t="n">
        <v>8</v>
      </c>
      <c r="Z164" s="19" t="n">
        <v>8</v>
      </c>
      <c r="AA164" s="19" t="n">
        <v>8</v>
      </c>
      <c r="AB164" s="20" t="n">
        <v>8</v>
      </c>
      <c r="AC164" s="19" t="n">
        <v>8</v>
      </c>
      <c r="AD164" s="19" t="n">
        <v>8</v>
      </c>
      <c r="AE164" s="19" t="n">
        <v>8</v>
      </c>
      <c r="AF164" s="19" t="n">
        <v>8</v>
      </c>
      <c r="AG164" s="19" t="n">
        <v>8</v>
      </c>
      <c r="AH164" s="19" t="n">
        <v>8</v>
      </c>
      <c r="AI164" s="20" t="n">
        <v>8</v>
      </c>
      <c r="AJ164" s="19" t="n">
        <v>0</v>
      </c>
      <c r="AK164" s="21">
        <f>ROUND(AL164/8, 1)</f>
        <v/>
      </c>
      <c r="AL164" s="22">
        <f>SUM(F164:AJ164)</f>
        <v/>
      </c>
      <c r="AM164" s="17">
        <f>MIN(AL164, 208)</f>
        <v/>
      </c>
      <c r="AN164" s="23">
        <f>MAX(0, AL164 - 208)</f>
        <v/>
      </c>
      <c r="AO164" s="17" t="n">
        <v>5</v>
      </c>
      <c r="AP164" s="17" t="n">
        <v>30</v>
      </c>
      <c r="AQ164" s="21">
        <f>AN164</f>
        <v/>
      </c>
      <c r="AR164" s="17">
        <f>COUNTIF(F164:AJ164,"P") + COUNTIF(F164:AJ164,"p")</f>
        <v/>
      </c>
      <c r="AS164" s="18" t="inlineStr"/>
    </row>
    <row r="165">
      <c r="A165" s="17" t="n">
        <v>155</v>
      </c>
      <c r="B165" s="17" t="inlineStr">
        <is>
          <t>10009116</t>
        </is>
      </c>
      <c r="C165" s="18" t="inlineStr">
        <is>
          <t>Hoàng Văn Hùng</t>
        </is>
      </c>
      <c r="D165" s="17" t="inlineStr">
        <is>
          <t>LM</t>
        </is>
      </c>
      <c r="E165" s="18" t="inlineStr">
        <is>
          <t>Nhân viên lái máy (Lái xúc xích)</t>
        </is>
      </c>
      <c r="F165" s="19" t="n">
        <v>8</v>
      </c>
      <c r="G165" s="20" t="n">
        <v>8</v>
      </c>
      <c r="H165" s="19" t="n">
        <v>8</v>
      </c>
      <c r="I165" s="19" t="n">
        <v>8</v>
      </c>
      <c r="J165" s="19" t="n">
        <v>8</v>
      </c>
      <c r="K165" s="19" t="n">
        <v>8</v>
      </c>
      <c r="L165" s="19" t="n">
        <v>8</v>
      </c>
      <c r="M165" s="19" t="n">
        <v>8</v>
      </c>
      <c r="N165" s="20" t="n">
        <v>8</v>
      </c>
      <c r="O165" s="19" t="n">
        <v>8</v>
      </c>
      <c r="P165" s="19" t="n">
        <v>8</v>
      </c>
      <c r="Q165" s="19" t="n">
        <v>8</v>
      </c>
      <c r="R165" s="19" t="n">
        <v>8</v>
      </c>
      <c r="S165" s="19" t="n">
        <v>8</v>
      </c>
      <c r="T165" s="19" t="n">
        <v>8</v>
      </c>
      <c r="U165" s="20" t="n">
        <v>8</v>
      </c>
      <c r="V165" s="19" t="n">
        <v>8</v>
      </c>
      <c r="W165" s="19" t="n">
        <v>8</v>
      </c>
      <c r="X165" s="19" t="n">
        <v>8</v>
      </c>
      <c r="Y165" s="19" t="n">
        <v>8</v>
      </c>
      <c r="Z165" s="19" t="n">
        <v>8</v>
      </c>
      <c r="AA165" s="19" t="n">
        <v>8</v>
      </c>
      <c r="AB165" s="20" t="n">
        <v>8</v>
      </c>
      <c r="AC165" s="19" t="n">
        <v>8</v>
      </c>
      <c r="AD165" s="19" t="n">
        <v>8</v>
      </c>
      <c r="AE165" s="19" t="n">
        <v>8</v>
      </c>
      <c r="AF165" s="19" t="n">
        <v>8</v>
      </c>
      <c r="AG165" s="19" t="n">
        <v>8</v>
      </c>
      <c r="AH165" s="19" t="n">
        <v>8</v>
      </c>
      <c r="AI165" s="20" t="n">
        <v>8</v>
      </c>
      <c r="AJ165" s="19" t="n">
        <v>8</v>
      </c>
      <c r="AK165" s="21">
        <f>ROUND(AL165/8, 1)</f>
        <v/>
      </c>
      <c r="AL165" s="22">
        <f>SUM(F165:AJ165)</f>
        <v/>
      </c>
      <c r="AM165" s="17">
        <f>MIN(AL165, 208)</f>
        <v/>
      </c>
      <c r="AN165" s="23">
        <f>MAX(0, AL165 - 208)</f>
        <v/>
      </c>
      <c r="AO165" s="17" t="n">
        <v>5</v>
      </c>
      <c r="AP165" s="17" t="n">
        <v>21</v>
      </c>
      <c r="AQ165" s="21">
        <f>AN165</f>
        <v/>
      </c>
      <c r="AR165" s="17">
        <f>COUNTIF(F165:AJ165,"P") + COUNTIF(F165:AJ165,"p")</f>
        <v/>
      </c>
      <c r="AS165" s="18" t="inlineStr"/>
    </row>
    <row r="166">
      <c r="A166" s="17" t="n">
        <v>156</v>
      </c>
      <c r="B166" s="17" t="inlineStr">
        <is>
          <t>10009480</t>
        </is>
      </c>
      <c r="C166" s="18" t="inlineStr">
        <is>
          <t>Nguyễn Văn Huynh</t>
        </is>
      </c>
      <c r="D166" s="17" t="inlineStr">
        <is>
          <t>LM</t>
        </is>
      </c>
      <c r="E166" s="18" t="inlineStr">
        <is>
          <t>Nhân viên Lái máy (Lái ủi)</t>
        </is>
      </c>
      <c r="F166" s="19" t="n">
        <v>8</v>
      </c>
      <c r="G166" s="20" t="n">
        <v>8</v>
      </c>
      <c r="H166" s="19" t="n">
        <v>8</v>
      </c>
      <c r="I166" s="19" t="n">
        <v>8</v>
      </c>
      <c r="J166" s="19" t="n">
        <v>8</v>
      </c>
      <c r="K166" s="19" t="n">
        <v>8</v>
      </c>
      <c r="L166" s="19" t="n">
        <v>8</v>
      </c>
      <c r="M166" s="19" t="n">
        <v>8</v>
      </c>
      <c r="N166" s="20" t="n">
        <v>8</v>
      </c>
      <c r="O166" s="19" t="n">
        <v>8</v>
      </c>
      <c r="P166" s="19" t="n">
        <v>8</v>
      </c>
      <c r="Q166" s="19" t="n">
        <v>8</v>
      </c>
      <c r="R166" s="19" t="n">
        <v>8</v>
      </c>
      <c r="S166" s="19" t="n">
        <v>8</v>
      </c>
      <c r="T166" s="19" t="n">
        <v>8</v>
      </c>
      <c r="U166" s="20" t="n">
        <v>8</v>
      </c>
      <c r="V166" s="19" t="n">
        <v>8</v>
      </c>
      <c r="W166" s="19" t="n">
        <v>8</v>
      </c>
      <c r="X166" s="19" t="n">
        <v>8</v>
      </c>
      <c r="Y166" s="19" t="n">
        <v>8</v>
      </c>
      <c r="Z166" s="19" t="n">
        <v>8</v>
      </c>
      <c r="AA166" s="19" t="n">
        <v>8</v>
      </c>
      <c r="AB166" s="20" t="n">
        <v>8</v>
      </c>
      <c r="AC166" s="19" t="n">
        <v>8</v>
      </c>
      <c r="AD166" s="19" t="n">
        <v>8</v>
      </c>
      <c r="AE166" s="19" t="n">
        <v>8</v>
      </c>
      <c r="AF166" s="19" t="n">
        <v>8</v>
      </c>
      <c r="AG166" s="19" t="n">
        <v>8</v>
      </c>
      <c r="AH166" s="19" t="n">
        <v>8</v>
      </c>
      <c r="AI166" s="20" t="n">
        <v>8</v>
      </c>
      <c r="AJ166" s="19" t="n">
        <v>8</v>
      </c>
      <c r="AK166" s="21">
        <f>ROUND(AL166/8, 1)</f>
        <v/>
      </c>
      <c r="AL166" s="22">
        <f>SUM(F166:AJ166)</f>
        <v/>
      </c>
      <c r="AM166" s="17">
        <f>MIN(AL166, 208)</f>
        <v/>
      </c>
      <c r="AN166" s="23">
        <f>MAX(0, AL166 - 208)</f>
        <v/>
      </c>
      <c r="AO166" s="17" t="n">
        <v>5</v>
      </c>
      <c r="AP166" s="17" t="n">
        <v>30</v>
      </c>
      <c r="AQ166" s="21">
        <f>AN166</f>
        <v/>
      </c>
      <c r="AR166" s="17">
        <f>COUNTIF(F166:AJ166,"P") + COUNTIF(F166:AJ166,"p")</f>
        <v/>
      </c>
      <c r="AS166" s="18" t="inlineStr"/>
    </row>
    <row r="167">
      <c r="A167" s="17" t="n">
        <v>157</v>
      </c>
      <c r="B167" s="17" t="inlineStr">
        <is>
          <t>10009766</t>
        </is>
      </c>
      <c r="C167" s="18" t="inlineStr">
        <is>
          <t>Nguyễn Văn Thanh</t>
        </is>
      </c>
      <c r="D167" s="17" t="inlineStr">
        <is>
          <t>LM</t>
        </is>
      </c>
      <c r="E167" s="18" t="inlineStr">
        <is>
          <t>Nhân viên Lái máy (Lái lu)</t>
        </is>
      </c>
      <c r="F167" s="19" t="n">
        <v>8</v>
      </c>
      <c r="G167" s="20" t="n">
        <v>8</v>
      </c>
      <c r="H167" s="19" t="n">
        <v>8</v>
      </c>
      <c r="I167" s="19" t="n">
        <v>8</v>
      </c>
      <c r="J167" s="19" t="n">
        <v>8</v>
      </c>
      <c r="K167" s="19" t="n">
        <v>8</v>
      </c>
      <c r="L167" s="19" t="n">
        <v>8</v>
      </c>
      <c r="M167" s="19" t="n">
        <v>8</v>
      </c>
      <c r="N167" s="20" t="n">
        <v>8</v>
      </c>
      <c r="O167" s="19" t="n">
        <v>8</v>
      </c>
      <c r="P167" s="19" t="n">
        <v>8</v>
      </c>
      <c r="Q167" s="19" t="n">
        <v>8</v>
      </c>
      <c r="R167" s="19" t="n">
        <v>8</v>
      </c>
      <c r="S167" s="19" t="n">
        <v>8</v>
      </c>
      <c r="T167" s="19" t="n">
        <v>8</v>
      </c>
      <c r="U167" s="20" t="n">
        <v>8</v>
      </c>
      <c r="V167" s="19" t="n">
        <v>8</v>
      </c>
      <c r="W167" s="19" t="n">
        <v>8</v>
      </c>
      <c r="X167" s="19" t="n">
        <v>8</v>
      </c>
      <c r="Y167" s="19" t="n">
        <v>8</v>
      </c>
      <c r="Z167" s="19" t="n">
        <v>8</v>
      </c>
      <c r="AA167" s="19" t="n">
        <v>8</v>
      </c>
      <c r="AB167" s="20" t="n">
        <v>8</v>
      </c>
      <c r="AC167" s="19" t="n">
        <v>8</v>
      </c>
      <c r="AD167" s="19" t="n">
        <v>8</v>
      </c>
      <c r="AE167" s="19" t="n">
        <v>8</v>
      </c>
      <c r="AF167" s="19" t="n">
        <v>8</v>
      </c>
      <c r="AG167" s="19" t="n">
        <v>8</v>
      </c>
      <c r="AH167" s="19" t="n">
        <v>8</v>
      </c>
      <c r="AI167" s="20" t="n">
        <v>8</v>
      </c>
      <c r="AJ167" s="19" t="n">
        <v>8</v>
      </c>
      <c r="AK167" s="21">
        <f>ROUND(AL167/8, 1)</f>
        <v/>
      </c>
      <c r="AL167" s="22">
        <f>SUM(F167:AJ167)</f>
        <v/>
      </c>
      <c r="AM167" s="17">
        <f>MIN(AL167, 208)</f>
        <v/>
      </c>
      <c r="AN167" s="23">
        <f>MAX(0, AL167 - 208)</f>
        <v/>
      </c>
      <c r="AO167" s="17" t="n">
        <v>5</v>
      </c>
      <c r="AP167" s="17" t="n">
        <v>30</v>
      </c>
      <c r="AQ167" s="21">
        <f>AN167</f>
        <v/>
      </c>
      <c r="AR167" s="17">
        <f>COUNTIF(F167:AJ167,"P") + COUNTIF(F167:AJ167,"p")</f>
        <v/>
      </c>
      <c r="AS167" s="18" t="inlineStr"/>
    </row>
    <row r="168">
      <c r="A168" s="17" t="n">
        <v>158</v>
      </c>
      <c r="B168" s="17" t="inlineStr">
        <is>
          <t>10010068</t>
        </is>
      </c>
      <c r="C168" s="18" t="inlineStr">
        <is>
          <t>Phạm Văn Hưng</t>
        </is>
      </c>
      <c r="D168" s="17" t="inlineStr">
        <is>
          <t>LM</t>
        </is>
      </c>
      <c r="E168" s="18" t="inlineStr">
        <is>
          <t>Nhân viên Lái máy (Lái lu)</t>
        </is>
      </c>
      <c r="F168" s="19" t="n">
        <v>10</v>
      </c>
      <c r="G168" s="20" t="n">
        <v>8</v>
      </c>
      <c r="H168" s="19" t="n">
        <v>10</v>
      </c>
      <c r="I168" s="19" t="n">
        <v>12</v>
      </c>
      <c r="J168" s="19" t="n">
        <v>10</v>
      </c>
      <c r="K168" s="19" t="n">
        <v>12</v>
      </c>
      <c r="L168" s="19" t="n">
        <v>10</v>
      </c>
      <c r="M168" s="19" t="n">
        <v>8</v>
      </c>
      <c r="N168" s="20" t="n">
        <v>8</v>
      </c>
      <c r="O168" s="19" t="n">
        <v>8</v>
      </c>
      <c r="P168" s="19" t="n">
        <v>8</v>
      </c>
      <c r="Q168" s="19" t="n">
        <v>8</v>
      </c>
      <c r="R168" s="19" t="n">
        <v>8</v>
      </c>
      <c r="S168" s="19" t="n">
        <v>8</v>
      </c>
      <c r="T168" s="19" t="n">
        <v>8</v>
      </c>
      <c r="U168" s="20" t="n">
        <v>8</v>
      </c>
      <c r="V168" s="19" t="n">
        <v>8</v>
      </c>
      <c r="W168" s="19" t="n">
        <v>8</v>
      </c>
      <c r="X168" s="19" t="n">
        <v>8</v>
      </c>
      <c r="Y168" s="19" t="n">
        <v>8</v>
      </c>
      <c r="Z168" s="19" t="n">
        <v>8</v>
      </c>
      <c r="AA168" s="19" t="n">
        <v>8</v>
      </c>
      <c r="AB168" s="20" t="n">
        <v>8</v>
      </c>
      <c r="AC168" s="19" t="n">
        <v>8</v>
      </c>
      <c r="AD168" s="19" t="n">
        <v>8</v>
      </c>
      <c r="AE168" s="19" t="n">
        <v>8</v>
      </c>
      <c r="AF168" s="19" t="n">
        <v>8</v>
      </c>
      <c r="AG168" s="19" t="n">
        <v>8</v>
      </c>
      <c r="AH168" s="19" t="n">
        <v>8</v>
      </c>
      <c r="AI168" s="20" t="n">
        <v>8</v>
      </c>
      <c r="AJ168" s="19" t="n">
        <v>0</v>
      </c>
      <c r="AK168" s="21">
        <f>ROUND(AL168/8, 1)</f>
        <v/>
      </c>
      <c r="AL168" s="22">
        <f>SUM(F168:AJ168)</f>
        <v/>
      </c>
      <c r="AM168" s="17">
        <f>MIN(AL168, 208)</f>
        <v/>
      </c>
      <c r="AN168" s="23">
        <f>MAX(0, AL168 - 208)</f>
        <v/>
      </c>
      <c r="AO168" s="17" t="n">
        <v>5</v>
      </c>
      <c r="AP168" s="17" t="n">
        <v>30</v>
      </c>
      <c r="AQ168" s="21">
        <f>AN168</f>
        <v/>
      </c>
      <c r="AR168" s="17">
        <f>COUNTIF(F168:AJ168,"P") + COUNTIF(F168:AJ168,"p")</f>
        <v/>
      </c>
      <c r="AS168" s="18" t="inlineStr"/>
    </row>
    <row r="169">
      <c r="A169" s="17" t="n">
        <v>159</v>
      </c>
      <c r="B169" s="17" t="inlineStr">
        <is>
          <t>10010260</t>
        </is>
      </c>
      <c r="C169" s="18" t="inlineStr">
        <is>
          <t>Dương Trường Vũ</t>
        </is>
      </c>
      <c r="D169" s="17" t="inlineStr">
        <is>
          <t>LM</t>
        </is>
      </c>
      <c r="E169" s="18" t="inlineStr">
        <is>
          <t>Nhân viên lái máy (Lái xúc xích)</t>
        </is>
      </c>
      <c r="F169" s="19" t="n">
        <v>10</v>
      </c>
      <c r="G169" s="20" t="n">
        <v>8</v>
      </c>
      <c r="H169" s="19" t="n">
        <v>10</v>
      </c>
      <c r="I169" s="19" t="n">
        <v>12</v>
      </c>
      <c r="J169" s="19" t="n">
        <v>10</v>
      </c>
      <c r="K169" s="19" t="n">
        <v>12</v>
      </c>
      <c r="L169" s="19" t="n">
        <v>10</v>
      </c>
      <c r="M169" s="19" t="n">
        <v>10</v>
      </c>
      <c r="N169" s="20" t="n">
        <v>8</v>
      </c>
      <c r="O169" s="19" t="n">
        <v>8</v>
      </c>
      <c r="P169" s="19" t="n">
        <v>8</v>
      </c>
      <c r="Q169" s="19" t="n">
        <v>8</v>
      </c>
      <c r="R169" s="19" t="n">
        <v>8</v>
      </c>
      <c r="S169" s="19" t="n">
        <v>8</v>
      </c>
      <c r="T169" s="19" t="n">
        <v>8</v>
      </c>
      <c r="U169" s="20" t="n">
        <v>8</v>
      </c>
      <c r="V169" s="19" t="n">
        <v>8</v>
      </c>
      <c r="W169" s="19" t="n">
        <v>8</v>
      </c>
      <c r="X169" s="19" t="n">
        <v>8</v>
      </c>
      <c r="Y169" s="19" t="n">
        <v>8</v>
      </c>
      <c r="Z169" s="19" t="n">
        <v>8</v>
      </c>
      <c r="AA169" s="19" t="n">
        <v>8</v>
      </c>
      <c r="AB169" s="20" t="n">
        <v>8</v>
      </c>
      <c r="AC169" s="19" t="n">
        <v>8</v>
      </c>
      <c r="AD169" s="19" t="n">
        <v>8</v>
      </c>
      <c r="AE169" s="19" t="n">
        <v>8</v>
      </c>
      <c r="AF169" s="19" t="n">
        <v>8</v>
      </c>
      <c r="AG169" s="19" t="n">
        <v>8</v>
      </c>
      <c r="AH169" s="19" t="n">
        <v>8</v>
      </c>
      <c r="AI169" s="20" t="n">
        <v>8</v>
      </c>
      <c r="AJ169" s="19" t="n">
        <v>8</v>
      </c>
      <c r="AK169" s="21">
        <f>ROUND(AL169/8, 1)</f>
        <v/>
      </c>
      <c r="AL169" s="22">
        <f>SUM(F169:AJ169)</f>
        <v/>
      </c>
      <c r="AM169" s="17">
        <f>MIN(AL169, 208)</f>
        <v/>
      </c>
      <c r="AN169" s="23">
        <f>MAX(0, AL169 - 208)</f>
        <v/>
      </c>
      <c r="AO169" s="17" t="n">
        <v>5</v>
      </c>
      <c r="AP169" s="17" t="n">
        <v>31</v>
      </c>
      <c r="AQ169" s="21">
        <f>AN169</f>
        <v/>
      </c>
      <c r="AR169" s="17">
        <f>COUNTIF(F169:AJ169,"P") + COUNTIF(F169:AJ169,"p")</f>
        <v/>
      </c>
      <c r="AS169" s="18" t="inlineStr"/>
    </row>
    <row r="170">
      <c r="A170" s="17" t="n">
        <v>160</v>
      </c>
      <c r="B170" s="17" t="inlineStr">
        <is>
          <t>10010477</t>
        </is>
      </c>
      <c r="C170" s="18" t="inlineStr">
        <is>
          <t>Nguyễn Đình Phương</t>
        </is>
      </c>
      <c r="D170" s="17" t="inlineStr">
        <is>
          <t>LM</t>
        </is>
      </c>
      <c r="E170" s="18" t="inlineStr">
        <is>
          <t>Nhân viên Lái máy (Lái ô tô tải)</t>
        </is>
      </c>
      <c r="F170" s="19" t="n">
        <v>10</v>
      </c>
      <c r="G170" s="20" t="n">
        <v>8</v>
      </c>
      <c r="H170" s="19" t="n">
        <v>10</v>
      </c>
      <c r="I170" s="19" t="n">
        <v>12</v>
      </c>
      <c r="J170" s="19" t="n">
        <v>10</v>
      </c>
      <c r="K170" s="19" t="n">
        <v>12</v>
      </c>
      <c r="L170" s="19" t="n">
        <v>10</v>
      </c>
      <c r="M170" s="19" t="n">
        <v>8.5</v>
      </c>
      <c r="N170" s="20" t="n">
        <v>8</v>
      </c>
      <c r="O170" s="19" t="n">
        <v>8</v>
      </c>
      <c r="P170" s="19" t="n">
        <v>8</v>
      </c>
      <c r="Q170" s="19" t="n">
        <v>8</v>
      </c>
      <c r="R170" s="19" t="n">
        <v>8</v>
      </c>
      <c r="S170" s="19" t="n">
        <v>8</v>
      </c>
      <c r="T170" s="19" t="n">
        <v>8</v>
      </c>
      <c r="U170" s="20" t="n">
        <v>8</v>
      </c>
      <c r="V170" s="19" t="n">
        <v>8</v>
      </c>
      <c r="W170" s="19" t="n">
        <v>8</v>
      </c>
      <c r="X170" s="19" t="n">
        <v>8</v>
      </c>
      <c r="Y170" s="19" t="n">
        <v>8</v>
      </c>
      <c r="Z170" s="19" t="n">
        <v>8</v>
      </c>
      <c r="AA170" s="19" t="n">
        <v>8</v>
      </c>
      <c r="AB170" s="20" t="n">
        <v>8</v>
      </c>
      <c r="AC170" s="19" t="n">
        <v>8</v>
      </c>
      <c r="AD170" s="19" t="n">
        <v>8</v>
      </c>
      <c r="AE170" s="19" t="n">
        <v>8</v>
      </c>
      <c r="AF170" s="19" t="n">
        <v>8</v>
      </c>
      <c r="AG170" s="19" t="n">
        <v>8</v>
      </c>
      <c r="AH170" s="19" t="n">
        <v>8</v>
      </c>
      <c r="AI170" s="20" t="n">
        <v>8</v>
      </c>
      <c r="AJ170" s="19" t="n">
        <v>8</v>
      </c>
      <c r="AK170" s="21">
        <f>ROUND(AL170/8, 1)</f>
        <v/>
      </c>
      <c r="AL170" s="22">
        <f>SUM(F170:AJ170)</f>
        <v/>
      </c>
      <c r="AM170" s="17">
        <f>MIN(AL170, 208)</f>
        <v/>
      </c>
      <c r="AN170" s="23">
        <f>MAX(0, AL170 - 208)</f>
        <v/>
      </c>
      <c r="AO170" s="17" t="n">
        <v>5</v>
      </c>
      <c r="AP170" s="17" t="n">
        <v>31</v>
      </c>
      <c r="AQ170" s="21">
        <f>AN170</f>
        <v/>
      </c>
      <c r="AR170" s="17">
        <f>COUNTIF(F170:AJ170,"P") + COUNTIF(F170:AJ170,"p")</f>
        <v/>
      </c>
      <c r="AS170" s="18" t="inlineStr"/>
    </row>
    <row r="171">
      <c r="A171" s="17" t="n">
        <v>161</v>
      </c>
      <c r="B171" s="17" t="inlineStr">
        <is>
          <t>10010740</t>
        </is>
      </c>
      <c r="C171" s="18" t="inlineStr">
        <is>
          <t>Ngô Mạnh Cường</t>
        </is>
      </c>
      <c r="D171" s="17" t="inlineStr">
        <is>
          <t>LM</t>
        </is>
      </c>
      <c r="E171" s="18" t="inlineStr">
        <is>
          <t>Nhân viên lái máy (lái ủi)</t>
        </is>
      </c>
      <c r="F171" s="19" t="n">
        <v>8</v>
      </c>
      <c r="G171" s="20" t="n">
        <v>8</v>
      </c>
      <c r="H171" s="19" t="n">
        <v>8</v>
      </c>
      <c r="I171" s="19" t="n">
        <v>8</v>
      </c>
      <c r="J171" s="19" t="n">
        <v>8</v>
      </c>
      <c r="K171" s="19" t="n">
        <v>8</v>
      </c>
      <c r="L171" s="19" t="n">
        <v>8</v>
      </c>
      <c r="M171" s="19" t="n">
        <v>8</v>
      </c>
      <c r="N171" s="20" t="n">
        <v>8</v>
      </c>
      <c r="O171" s="19" t="n">
        <v>8</v>
      </c>
      <c r="P171" s="19" t="n">
        <v>8</v>
      </c>
      <c r="Q171" s="19" t="n">
        <v>8</v>
      </c>
      <c r="R171" s="19" t="n">
        <v>8</v>
      </c>
      <c r="S171" s="19" t="n">
        <v>8</v>
      </c>
      <c r="T171" s="19" t="n">
        <v>8</v>
      </c>
      <c r="U171" s="20" t="n">
        <v>8</v>
      </c>
      <c r="V171" s="19" t="n">
        <v>8</v>
      </c>
      <c r="W171" s="19" t="n">
        <v>8</v>
      </c>
      <c r="X171" s="19" t="n">
        <v>8</v>
      </c>
      <c r="Y171" s="19" t="n">
        <v>8</v>
      </c>
      <c r="Z171" s="19" t="n">
        <v>8</v>
      </c>
      <c r="AA171" s="19" t="n">
        <v>8</v>
      </c>
      <c r="AB171" s="20" t="n">
        <v>8</v>
      </c>
      <c r="AC171" s="19" t="n">
        <v>8</v>
      </c>
      <c r="AD171" s="19" t="n">
        <v>8</v>
      </c>
      <c r="AE171" s="19" t="n">
        <v>8</v>
      </c>
      <c r="AF171" s="19" t="n">
        <v>8</v>
      </c>
      <c r="AG171" s="19" t="n">
        <v>8</v>
      </c>
      <c r="AH171" s="19" t="n">
        <v>8</v>
      </c>
      <c r="AI171" s="20" t="n">
        <v>8</v>
      </c>
      <c r="AJ171" s="19" t="n">
        <v>0</v>
      </c>
      <c r="AK171" s="21">
        <f>ROUND(AL171/8, 1)</f>
        <v/>
      </c>
      <c r="AL171" s="22">
        <f>SUM(F171:AJ171)</f>
        <v/>
      </c>
      <c r="AM171" s="17">
        <f>MIN(AL171, 208)</f>
        <v/>
      </c>
      <c r="AN171" s="23">
        <f>MAX(0, AL171 - 208)</f>
        <v/>
      </c>
      <c r="AO171" s="17" t="n">
        <v>5</v>
      </c>
      <c r="AP171" s="17" t="n">
        <v>20</v>
      </c>
      <c r="AQ171" s="21">
        <f>AN171</f>
        <v/>
      </c>
      <c r="AR171" s="17">
        <f>COUNTIF(F171:AJ171,"P") + COUNTIF(F171:AJ171,"p")</f>
        <v/>
      </c>
      <c r="AS171" s="18" t="inlineStr"/>
    </row>
    <row r="172">
      <c r="A172" s="17" t="n">
        <v>162</v>
      </c>
      <c r="B172" s="17" t="inlineStr">
        <is>
          <t>10011222</t>
        </is>
      </c>
      <c r="C172" s="18" t="inlineStr">
        <is>
          <t>Thân Xuân Song</t>
        </is>
      </c>
      <c r="D172" s="17" t="inlineStr">
        <is>
          <t>LM</t>
        </is>
      </c>
      <c r="E172" s="18" t="inlineStr">
        <is>
          <t>Nhân viên Lái máy (Lái lu)</t>
        </is>
      </c>
      <c r="F172" s="19" t="n">
        <v>8</v>
      </c>
      <c r="G172" s="20" t="n">
        <v>8</v>
      </c>
      <c r="H172" s="19" t="n">
        <v>8</v>
      </c>
      <c r="I172" s="19" t="n">
        <v>8</v>
      </c>
      <c r="J172" s="19" t="n">
        <v>8</v>
      </c>
      <c r="K172" s="19" t="n">
        <v>8</v>
      </c>
      <c r="L172" s="19" t="n">
        <v>8</v>
      </c>
      <c r="M172" s="19" t="n">
        <v>8</v>
      </c>
      <c r="N172" s="20" t="n">
        <v>8</v>
      </c>
      <c r="O172" s="19" t="n">
        <v>8</v>
      </c>
      <c r="P172" s="19" t="n">
        <v>8</v>
      </c>
      <c r="Q172" s="19" t="n">
        <v>8</v>
      </c>
      <c r="R172" s="19" t="n">
        <v>8</v>
      </c>
      <c r="S172" s="19" t="n">
        <v>8</v>
      </c>
      <c r="T172" s="19" t="n">
        <v>8</v>
      </c>
      <c r="U172" s="20" t="n">
        <v>8</v>
      </c>
      <c r="V172" s="19" t="n">
        <v>8</v>
      </c>
      <c r="W172" s="19" t="n">
        <v>8</v>
      </c>
      <c r="X172" s="19" t="n">
        <v>8</v>
      </c>
      <c r="Y172" s="19" t="n">
        <v>8</v>
      </c>
      <c r="Z172" s="19" t="n">
        <v>8</v>
      </c>
      <c r="AA172" s="19" t="n">
        <v>8</v>
      </c>
      <c r="AB172" s="20" t="n">
        <v>8</v>
      </c>
      <c r="AC172" s="19" t="n">
        <v>8</v>
      </c>
      <c r="AD172" s="19" t="n">
        <v>8</v>
      </c>
      <c r="AE172" s="19" t="n">
        <v>8</v>
      </c>
      <c r="AF172" s="19" t="n">
        <v>8</v>
      </c>
      <c r="AG172" s="19" t="n">
        <v>8</v>
      </c>
      <c r="AH172" s="19" t="n">
        <v>8</v>
      </c>
      <c r="AI172" s="20" t="n">
        <v>8</v>
      </c>
      <c r="AJ172" s="19" t="n">
        <v>8</v>
      </c>
      <c r="AK172" s="21">
        <f>ROUND(AL172/8, 1)</f>
        <v/>
      </c>
      <c r="AL172" s="22">
        <f>SUM(F172:AJ172)</f>
        <v/>
      </c>
      <c r="AM172" s="17">
        <f>MIN(AL172, 208)</f>
        <v/>
      </c>
      <c r="AN172" s="23">
        <f>MAX(0, AL172 - 208)</f>
        <v/>
      </c>
      <c r="AO172" s="17" t="n">
        <v>5</v>
      </c>
      <c r="AP172" s="17" t="n">
        <v>26</v>
      </c>
      <c r="AQ172" s="21">
        <f>AN172</f>
        <v/>
      </c>
      <c r="AR172" s="17">
        <f>COUNTIF(F172:AJ172,"P") + COUNTIF(F172:AJ172,"p")</f>
        <v/>
      </c>
      <c r="AS172" s="18" t="inlineStr"/>
    </row>
    <row r="173">
      <c r="A173" s="17" t="n">
        <v>163</v>
      </c>
      <c r="B173" s="17" t="inlineStr">
        <is>
          <t>10011467</t>
        </is>
      </c>
      <c r="C173" s="18" t="inlineStr">
        <is>
          <t>Đặng Văn Hải</t>
        </is>
      </c>
      <c r="D173" s="17" t="inlineStr">
        <is>
          <t>LM</t>
        </is>
      </c>
      <c r="E173" s="18" t="inlineStr">
        <is>
          <t>Nhân viên lái máy (Lái xúc đào)</t>
        </is>
      </c>
      <c r="F173" s="19" t="n">
        <v>10</v>
      </c>
      <c r="G173" s="20" t="n">
        <v>8</v>
      </c>
      <c r="H173" s="19" t="n">
        <v>9.5</v>
      </c>
      <c r="I173" s="19" t="n">
        <v>8</v>
      </c>
      <c r="J173" s="19" t="n">
        <v>8</v>
      </c>
      <c r="K173" s="19" t="n">
        <v>8</v>
      </c>
      <c r="L173" s="19" t="n">
        <v>8</v>
      </c>
      <c r="M173" s="19" t="n">
        <v>8</v>
      </c>
      <c r="N173" s="20" t="n">
        <v>8</v>
      </c>
      <c r="O173" s="19" t="n">
        <v>8</v>
      </c>
      <c r="P173" s="19" t="n">
        <v>8</v>
      </c>
      <c r="Q173" s="19" t="n">
        <v>8</v>
      </c>
      <c r="R173" s="19" t="n">
        <v>8</v>
      </c>
      <c r="S173" s="19" t="n">
        <v>8</v>
      </c>
      <c r="T173" s="19" t="n">
        <v>8</v>
      </c>
      <c r="U173" s="20" t="n">
        <v>8</v>
      </c>
      <c r="V173" s="19" t="n">
        <v>8</v>
      </c>
      <c r="W173" s="19" t="n">
        <v>8</v>
      </c>
      <c r="X173" s="19" t="n">
        <v>8</v>
      </c>
      <c r="Y173" s="19" t="n">
        <v>8</v>
      </c>
      <c r="Z173" s="19" t="n">
        <v>8</v>
      </c>
      <c r="AA173" s="19" t="n">
        <v>8</v>
      </c>
      <c r="AB173" s="20" t="n">
        <v>8</v>
      </c>
      <c r="AC173" s="19" t="n">
        <v>8</v>
      </c>
      <c r="AD173" s="19" t="n">
        <v>8</v>
      </c>
      <c r="AE173" s="19" t="n">
        <v>8</v>
      </c>
      <c r="AF173" s="19" t="n">
        <v>8</v>
      </c>
      <c r="AG173" s="19" t="n">
        <v>8</v>
      </c>
      <c r="AH173" s="19" t="n">
        <v>8</v>
      </c>
      <c r="AI173" s="20" t="n">
        <v>8</v>
      </c>
      <c r="AJ173" s="19" t="n">
        <v>0</v>
      </c>
      <c r="AK173" s="21">
        <f>ROUND(AL173/8, 1)</f>
        <v/>
      </c>
      <c r="AL173" s="22">
        <f>SUM(F173:AJ173)</f>
        <v/>
      </c>
      <c r="AM173" s="17">
        <f>MIN(AL173, 208)</f>
        <v/>
      </c>
      <c r="AN173" s="23">
        <f>MAX(0, AL173 - 208)</f>
        <v/>
      </c>
      <c r="AO173" s="17" t="n">
        <v>5</v>
      </c>
      <c r="AP173" s="17" t="n">
        <v>30</v>
      </c>
      <c r="AQ173" s="21">
        <f>AN173</f>
        <v/>
      </c>
      <c r="AR173" s="17">
        <f>COUNTIF(F173:AJ173,"P") + COUNTIF(F173:AJ173,"p")</f>
        <v/>
      </c>
      <c r="AS173" s="18" t="inlineStr"/>
    </row>
    <row r="174">
      <c r="A174" s="17" t="n">
        <v>164</v>
      </c>
      <c r="B174" s="17" t="inlineStr">
        <is>
          <t>10011468</t>
        </is>
      </c>
      <c r="C174" s="18" t="inlineStr">
        <is>
          <t>Nguyễn Văn Huệ</t>
        </is>
      </c>
      <c r="D174" s="17" t="inlineStr">
        <is>
          <t>LM</t>
        </is>
      </c>
      <c r="E174" s="18" t="inlineStr">
        <is>
          <t>Nhân viên lái máy (Lái xúc)</t>
        </is>
      </c>
      <c r="F174" s="19" t="n">
        <v>8</v>
      </c>
      <c r="G174" s="20" t="n">
        <v>8</v>
      </c>
      <c r="H174" s="19" t="n">
        <v>8</v>
      </c>
      <c r="I174" s="19" t="n">
        <v>8</v>
      </c>
      <c r="J174" s="19" t="n">
        <v>8</v>
      </c>
      <c r="K174" s="19" t="n">
        <v>8</v>
      </c>
      <c r="L174" s="19" t="n">
        <v>8</v>
      </c>
      <c r="M174" s="19" t="n">
        <v>8</v>
      </c>
      <c r="N174" s="20" t="n">
        <v>8</v>
      </c>
      <c r="O174" s="19" t="n">
        <v>8</v>
      </c>
      <c r="P174" s="19" t="n">
        <v>8</v>
      </c>
      <c r="Q174" s="19" t="n">
        <v>8</v>
      </c>
      <c r="R174" s="19" t="n">
        <v>8</v>
      </c>
      <c r="S174" s="19" t="n">
        <v>8</v>
      </c>
      <c r="T174" s="19" t="n">
        <v>8</v>
      </c>
      <c r="U174" s="20" t="n">
        <v>8</v>
      </c>
      <c r="V174" s="19" t="n">
        <v>8</v>
      </c>
      <c r="W174" s="19" t="n">
        <v>8</v>
      </c>
      <c r="X174" s="19" t="n">
        <v>8</v>
      </c>
      <c r="Y174" s="19" t="n">
        <v>8</v>
      </c>
      <c r="Z174" s="19" t="n">
        <v>8</v>
      </c>
      <c r="AA174" s="19" t="n">
        <v>8</v>
      </c>
      <c r="AB174" s="20" t="n">
        <v>8</v>
      </c>
      <c r="AC174" s="19" t="n">
        <v>8</v>
      </c>
      <c r="AD174" s="19" t="n">
        <v>8</v>
      </c>
      <c r="AE174" s="19" t="n">
        <v>8</v>
      </c>
      <c r="AF174" s="19" t="n">
        <v>8</v>
      </c>
      <c r="AG174" s="19" t="n">
        <v>8</v>
      </c>
      <c r="AH174" s="19" t="n">
        <v>8</v>
      </c>
      <c r="AI174" s="20" t="n">
        <v>8</v>
      </c>
      <c r="AJ174" s="19" t="n">
        <v>0</v>
      </c>
      <c r="AK174" s="21">
        <f>ROUND(AL174/8, 1)</f>
        <v/>
      </c>
      <c r="AL174" s="22">
        <f>SUM(F174:AJ174)</f>
        <v/>
      </c>
      <c r="AM174" s="17">
        <f>MIN(AL174, 208)</f>
        <v/>
      </c>
      <c r="AN174" s="23">
        <f>MAX(0, AL174 - 208)</f>
        <v/>
      </c>
      <c r="AO174" s="17" t="n">
        <v>5</v>
      </c>
      <c r="AP174" s="17" t="n">
        <v>20</v>
      </c>
      <c r="AQ174" s="21">
        <f>AN174</f>
        <v/>
      </c>
      <c r="AR174" s="17">
        <f>COUNTIF(F174:AJ174,"P") + COUNTIF(F174:AJ174,"p")</f>
        <v/>
      </c>
      <c r="AS174" s="18" t="inlineStr"/>
    </row>
    <row r="175">
      <c r="A175" s="17" t="n">
        <v>165</v>
      </c>
      <c r="B175" s="17" t="inlineStr">
        <is>
          <t>10011470</t>
        </is>
      </c>
      <c r="C175" s="18" t="inlineStr">
        <is>
          <t>Trần Văn Tịnh</t>
        </is>
      </c>
      <c r="D175" s="17" t="inlineStr">
        <is>
          <t>LM</t>
        </is>
      </c>
      <c r="E175" s="18" t="inlineStr">
        <is>
          <t>Nhân viên lái máy (Lái xúc lốp)</t>
        </is>
      </c>
      <c r="F175" s="19" t="n">
        <v>10</v>
      </c>
      <c r="G175" s="20" t="n">
        <v>8</v>
      </c>
      <c r="H175" s="19" t="n">
        <v>10</v>
      </c>
      <c r="I175" s="19" t="n">
        <v>12</v>
      </c>
      <c r="J175" s="19" t="n">
        <v>10</v>
      </c>
      <c r="K175" s="19" t="n">
        <v>12</v>
      </c>
      <c r="L175" s="19" t="n">
        <v>10</v>
      </c>
      <c r="M175" s="19" t="n">
        <v>12</v>
      </c>
      <c r="N175" s="20" t="n">
        <v>8</v>
      </c>
      <c r="O175" s="19" t="n">
        <v>10.5</v>
      </c>
      <c r="P175" s="19" t="n">
        <v>8</v>
      </c>
      <c r="Q175" s="19" t="n">
        <v>8</v>
      </c>
      <c r="R175" s="19" t="n">
        <v>8</v>
      </c>
      <c r="S175" s="19" t="n">
        <v>8</v>
      </c>
      <c r="T175" s="19" t="n">
        <v>8</v>
      </c>
      <c r="U175" s="20" t="n">
        <v>8</v>
      </c>
      <c r="V175" s="19" t="n">
        <v>8</v>
      </c>
      <c r="W175" s="19" t="n">
        <v>8</v>
      </c>
      <c r="X175" s="19" t="n">
        <v>8</v>
      </c>
      <c r="Y175" s="19" t="n">
        <v>8</v>
      </c>
      <c r="Z175" s="19" t="n">
        <v>8</v>
      </c>
      <c r="AA175" s="19" t="n">
        <v>8</v>
      </c>
      <c r="AB175" s="20" t="n">
        <v>8</v>
      </c>
      <c r="AC175" s="19" t="n">
        <v>8</v>
      </c>
      <c r="AD175" s="19" t="n">
        <v>8</v>
      </c>
      <c r="AE175" s="19" t="n">
        <v>8</v>
      </c>
      <c r="AF175" s="19" t="n">
        <v>8</v>
      </c>
      <c r="AG175" s="19" t="n">
        <v>8</v>
      </c>
      <c r="AH175" s="19" t="n">
        <v>0</v>
      </c>
      <c r="AI175" s="20" t="n">
        <v>8</v>
      </c>
      <c r="AJ175" s="19" t="n">
        <v>0</v>
      </c>
      <c r="AK175" s="21">
        <f>ROUND(AL175/8, 1)</f>
        <v/>
      </c>
      <c r="AL175" s="22">
        <f>SUM(F175:AJ175)</f>
        <v/>
      </c>
      <c r="AM175" s="17">
        <f>MIN(AL175, 208)</f>
        <v/>
      </c>
      <c r="AN175" s="23">
        <f>MAX(0, AL175 - 208)</f>
        <v/>
      </c>
      <c r="AO175" s="17" t="n">
        <v>5</v>
      </c>
      <c r="AP175" s="17" t="n">
        <v>29</v>
      </c>
      <c r="AQ175" s="21">
        <f>AN175</f>
        <v/>
      </c>
      <c r="AR175" s="17">
        <f>COUNTIF(F175:AJ175,"P") + COUNTIF(F175:AJ175,"p")</f>
        <v/>
      </c>
      <c r="AS175" s="18" t="inlineStr"/>
    </row>
    <row r="176">
      <c r="A176" s="17" t="n">
        <v>166</v>
      </c>
      <c r="B176" s="17" t="inlineStr">
        <is>
          <t>10012322</t>
        </is>
      </c>
      <c r="C176" s="18" t="inlineStr">
        <is>
          <t>Phùng Văn Tuấn</t>
        </is>
      </c>
      <c r="D176" s="17" t="inlineStr">
        <is>
          <t>LM</t>
        </is>
      </c>
      <c r="E176" s="18" t="inlineStr">
        <is>
          <t>Nhân viên Lái máy (Lái lu)</t>
        </is>
      </c>
      <c r="F176" s="19" t="n">
        <v>8</v>
      </c>
      <c r="G176" s="20" t="n">
        <v>8</v>
      </c>
      <c r="H176" s="19" t="n">
        <v>8</v>
      </c>
      <c r="I176" s="19" t="n">
        <v>8</v>
      </c>
      <c r="J176" s="19" t="n">
        <v>8</v>
      </c>
      <c r="K176" s="19" t="n">
        <v>8</v>
      </c>
      <c r="L176" s="19" t="n">
        <v>8</v>
      </c>
      <c r="M176" s="19" t="n">
        <v>8</v>
      </c>
      <c r="N176" s="20" t="n">
        <v>8</v>
      </c>
      <c r="O176" s="19" t="n">
        <v>8</v>
      </c>
      <c r="P176" s="19" t="n">
        <v>8</v>
      </c>
      <c r="Q176" s="19" t="n">
        <v>8</v>
      </c>
      <c r="R176" s="19" t="n">
        <v>8</v>
      </c>
      <c r="S176" s="19" t="n">
        <v>8</v>
      </c>
      <c r="T176" s="19" t="n">
        <v>8</v>
      </c>
      <c r="U176" s="20" t="n">
        <v>8</v>
      </c>
      <c r="V176" s="19" t="n">
        <v>8</v>
      </c>
      <c r="W176" s="19" t="n">
        <v>8</v>
      </c>
      <c r="X176" s="19" t="n">
        <v>8</v>
      </c>
      <c r="Y176" s="19" t="n">
        <v>8</v>
      </c>
      <c r="Z176" s="19" t="n">
        <v>8</v>
      </c>
      <c r="AA176" s="19" t="n">
        <v>8</v>
      </c>
      <c r="AB176" s="20" t="n">
        <v>8</v>
      </c>
      <c r="AC176" s="19" t="n">
        <v>8</v>
      </c>
      <c r="AD176" s="19" t="n">
        <v>8</v>
      </c>
      <c r="AE176" s="19" t="n">
        <v>8</v>
      </c>
      <c r="AF176" s="19" t="n">
        <v>8</v>
      </c>
      <c r="AG176" s="19" t="n">
        <v>8</v>
      </c>
      <c r="AH176" s="19" t="n">
        <v>8</v>
      </c>
      <c r="AI176" s="20" t="n">
        <v>8</v>
      </c>
      <c r="AJ176" s="19" t="n">
        <v>8</v>
      </c>
      <c r="AK176" s="21">
        <f>ROUND(AL176/8, 1)</f>
        <v/>
      </c>
      <c r="AL176" s="22">
        <f>SUM(F176:AJ176)</f>
        <v/>
      </c>
      <c r="AM176" s="17">
        <f>MIN(AL176, 208)</f>
        <v/>
      </c>
      <c r="AN176" s="23">
        <f>MAX(0, AL176 - 208)</f>
        <v/>
      </c>
      <c r="AO176" s="17" t="n">
        <v>5</v>
      </c>
      <c r="AP176" s="17" t="n">
        <v>31</v>
      </c>
      <c r="AQ176" s="21">
        <f>AN176</f>
        <v/>
      </c>
      <c r="AR176" s="17">
        <f>COUNTIF(F176:AJ176,"P") + COUNTIF(F176:AJ176,"p")</f>
        <v/>
      </c>
      <c r="AS176" s="18" t="inlineStr"/>
    </row>
    <row r="177">
      <c r="A177" s="17" t="n">
        <v>167</v>
      </c>
      <c r="B177" s="17" t="inlineStr">
        <is>
          <t>10012421</t>
        </is>
      </c>
      <c r="C177" s="18" t="inlineStr">
        <is>
          <t>Hà Văn Hậu</t>
        </is>
      </c>
      <c r="D177" s="17" t="inlineStr">
        <is>
          <t>LM</t>
        </is>
      </c>
      <c r="E177" s="18" t="inlineStr">
        <is>
          <t>Nhân viên lái máy (Lái xúc lốp)</t>
        </is>
      </c>
      <c r="F177" s="19" t="n">
        <v>10</v>
      </c>
      <c r="G177" s="20" t="n">
        <v>8</v>
      </c>
      <c r="H177" s="19" t="n">
        <v>10</v>
      </c>
      <c r="I177" s="19" t="n">
        <v>8</v>
      </c>
      <c r="J177" s="19" t="n">
        <v>8</v>
      </c>
      <c r="K177" s="19" t="n">
        <v>8</v>
      </c>
      <c r="L177" s="19" t="n">
        <v>8</v>
      </c>
      <c r="M177" s="19" t="n">
        <v>8</v>
      </c>
      <c r="N177" s="20" t="n">
        <v>8</v>
      </c>
      <c r="O177" s="19" t="n">
        <v>8</v>
      </c>
      <c r="P177" s="19" t="n">
        <v>8</v>
      </c>
      <c r="Q177" s="19" t="n">
        <v>8</v>
      </c>
      <c r="R177" s="19" t="n">
        <v>8</v>
      </c>
      <c r="S177" s="19" t="n">
        <v>8</v>
      </c>
      <c r="T177" s="19" t="n">
        <v>8</v>
      </c>
      <c r="U177" s="20" t="n">
        <v>8</v>
      </c>
      <c r="V177" s="19" t="n">
        <v>8</v>
      </c>
      <c r="W177" s="19" t="n">
        <v>8</v>
      </c>
      <c r="X177" s="19" t="n">
        <v>8</v>
      </c>
      <c r="Y177" s="19" t="n">
        <v>8</v>
      </c>
      <c r="Z177" s="19" t="n">
        <v>8</v>
      </c>
      <c r="AA177" s="19" t="n">
        <v>8</v>
      </c>
      <c r="AB177" s="20" t="n">
        <v>8</v>
      </c>
      <c r="AC177" s="19" t="n">
        <v>8</v>
      </c>
      <c r="AD177" s="19" t="n">
        <v>8</v>
      </c>
      <c r="AE177" s="19" t="n">
        <v>8</v>
      </c>
      <c r="AF177" s="19" t="n">
        <v>8</v>
      </c>
      <c r="AG177" s="19" t="n">
        <v>8</v>
      </c>
      <c r="AH177" s="19" t="n">
        <v>8</v>
      </c>
      <c r="AI177" s="20" t="n">
        <v>8</v>
      </c>
      <c r="AJ177" s="19" t="n">
        <v>8</v>
      </c>
      <c r="AK177" s="21">
        <f>ROUND(AL177/8, 1)</f>
        <v/>
      </c>
      <c r="AL177" s="22">
        <f>SUM(F177:AJ177)</f>
        <v/>
      </c>
      <c r="AM177" s="17">
        <f>MIN(AL177, 208)</f>
        <v/>
      </c>
      <c r="AN177" s="23">
        <f>MAX(0, AL177 - 208)</f>
        <v/>
      </c>
      <c r="AO177" s="17" t="n">
        <v>5</v>
      </c>
      <c r="AP177" s="17" t="n">
        <v>31</v>
      </c>
      <c r="AQ177" s="21">
        <f>AN177</f>
        <v/>
      </c>
      <c r="AR177" s="17">
        <f>COUNTIF(F177:AJ177,"P") + COUNTIF(F177:AJ177,"p")</f>
        <v/>
      </c>
      <c r="AS177" s="18" t="inlineStr"/>
    </row>
    <row r="178">
      <c r="A178" s="17" t="n">
        <v>168</v>
      </c>
      <c r="B178" s="17" t="inlineStr">
        <is>
          <t>10012594</t>
        </is>
      </c>
      <c r="C178" s="18" t="inlineStr">
        <is>
          <t>Đào Văn Tú</t>
        </is>
      </c>
      <c r="D178" s="17" t="inlineStr">
        <is>
          <t>LM</t>
        </is>
      </c>
      <c r="E178" s="18" t="inlineStr">
        <is>
          <t>Nhân viên Lái máy (Lái lu)</t>
        </is>
      </c>
      <c r="F178" s="19" t="n">
        <v>8</v>
      </c>
      <c r="G178" s="20" t="n">
        <v>8</v>
      </c>
      <c r="H178" s="19" t="n">
        <v>8</v>
      </c>
      <c r="I178" s="19" t="n">
        <v>8</v>
      </c>
      <c r="J178" s="19" t="n">
        <v>8</v>
      </c>
      <c r="K178" s="19" t="n">
        <v>8</v>
      </c>
      <c r="L178" s="19" t="n">
        <v>8</v>
      </c>
      <c r="M178" s="19" t="n">
        <v>8</v>
      </c>
      <c r="N178" s="20" t="n">
        <v>8</v>
      </c>
      <c r="O178" s="19" t="n">
        <v>8</v>
      </c>
      <c r="P178" s="19" t="n">
        <v>8</v>
      </c>
      <c r="Q178" s="19" t="n">
        <v>8</v>
      </c>
      <c r="R178" s="19" t="n">
        <v>8</v>
      </c>
      <c r="S178" s="19" t="n">
        <v>8</v>
      </c>
      <c r="T178" s="19" t="n">
        <v>8</v>
      </c>
      <c r="U178" s="20" t="n">
        <v>8</v>
      </c>
      <c r="V178" s="19" t="n">
        <v>8</v>
      </c>
      <c r="W178" s="19" t="n">
        <v>8</v>
      </c>
      <c r="X178" s="19" t="n">
        <v>8</v>
      </c>
      <c r="Y178" s="19" t="n">
        <v>8</v>
      </c>
      <c r="Z178" s="19" t="n">
        <v>8</v>
      </c>
      <c r="AA178" s="19" t="n">
        <v>8</v>
      </c>
      <c r="AB178" s="20" t="n">
        <v>8</v>
      </c>
      <c r="AC178" s="19" t="n">
        <v>8</v>
      </c>
      <c r="AD178" s="19" t="n">
        <v>8</v>
      </c>
      <c r="AE178" s="19" t="n">
        <v>8</v>
      </c>
      <c r="AF178" s="19" t="n">
        <v>8</v>
      </c>
      <c r="AG178" s="19" t="n">
        <v>8</v>
      </c>
      <c r="AH178" s="19" t="n">
        <v>8</v>
      </c>
      <c r="AI178" s="20" t="n">
        <v>8</v>
      </c>
      <c r="AJ178" s="19" t="n">
        <v>8</v>
      </c>
      <c r="AK178" s="21">
        <f>ROUND(AL178/8, 1)</f>
        <v/>
      </c>
      <c r="AL178" s="22">
        <f>SUM(F178:AJ178)</f>
        <v/>
      </c>
      <c r="AM178" s="17">
        <f>MIN(AL178, 208)</f>
        <v/>
      </c>
      <c r="AN178" s="23">
        <f>MAX(0, AL178 - 208)</f>
        <v/>
      </c>
      <c r="AO178" s="17" t="n">
        <v>5</v>
      </c>
      <c r="AP178" s="17" t="n">
        <v>23</v>
      </c>
      <c r="AQ178" s="21">
        <f>AN178</f>
        <v/>
      </c>
      <c r="AR178" s="17">
        <f>COUNTIF(F178:AJ178,"P") + COUNTIF(F178:AJ178,"p")</f>
        <v/>
      </c>
      <c r="AS178" s="18" t="inlineStr"/>
    </row>
    <row r="179">
      <c r="A179" s="17" t="n">
        <v>169</v>
      </c>
      <c r="B179" s="17" t="inlineStr">
        <is>
          <t>10012597</t>
        </is>
      </c>
      <c r="C179" s="18" t="inlineStr">
        <is>
          <t>Dương Văn Tuyến</t>
        </is>
      </c>
      <c r="D179" s="17" t="inlineStr">
        <is>
          <t>LM</t>
        </is>
      </c>
      <c r="E179" s="18" t="inlineStr">
        <is>
          <t>Nhân viên Lái máy (Lái lu)</t>
        </is>
      </c>
      <c r="F179" s="19" t="n">
        <v>8</v>
      </c>
      <c r="G179" s="20" t="n">
        <v>8</v>
      </c>
      <c r="H179" s="19" t="n">
        <v>8</v>
      </c>
      <c r="I179" s="19" t="n">
        <v>8</v>
      </c>
      <c r="J179" s="19" t="n">
        <v>8</v>
      </c>
      <c r="K179" s="19" t="n">
        <v>8</v>
      </c>
      <c r="L179" s="19" t="n">
        <v>8</v>
      </c>
      <c r="M179" s="19" t="n">
        <v>8</v>
      </c>
      <c r="N179" s="20" t="n">
        <v>8</v>
      </c>
      <c r="O179" s="19" t="n">
        <v>8</v>
      </c>
      <c r="P179" s="19" t="n">
        <v>8</v>
      </c>
      <c r="Q179" s="19" t="n">
        <v>8</v>
      </c>
      <c r="R179" s="19" t="n">
        <v>8</v>
      </c>
      <c r="S179" s="19" t="n">
        <v>8</v>
      </c>
      <c r="T179" s="19" t="n">
        <v>8</v>
      </c>
      <c r="U179" s="20" t="n">
        <v>8</v>
      </c>
      <c r="V179" s="19" t="n">
        <v>8</v>
      </c>
      <c r="W179" s="19" t="n">
        <v>8</v>
      </c>
      <c r="X179" s="19" t="n">
        <v>8</v>
      </c>
      <c r="Y179" s="19" t="n">
        <v>8</v>
      </c>
      <c r="Z179" s="19" t="n">
        <v>8</v>
      </c>
      <c r="AA179" s="19" t="n">
        <v>8</v>
      </c>
      <c r="AB179" s="20" t="n">
        <v>8</v>
      </c>
      <c r="AC179" s="19" t="n">
        <v>8</v>
      </c>
      <c r="AD179" s="19" t="n">
        <v>8</v>
      </c>
      <c r="AE179" s="19" t="n">
        <v>8</v>
      </c>
      <c r="AF179" s="19" t="n">
        <v>8</v>
      </c>
      <c r="AG179" s="19" t="n">
        <v>0</v>
      </c>
      <c r="AH179" s="19" t="n">
        <v>0</v>
      </c>
      <c r="AI179" s="20" t="n">
        <v>8</v>
      </c>
      <c r="AJ179" s="19" t="n">
        <v>0</v>
      </c>
      <c r="AK179" s="21">
        <f>ROUND(AL179/8, 1)</f>
        <v/>
      </c>
      <c r="AL179" s="22">
        <f>SUM(F179:AJ179)</f>
        <v/>
      </c>
      <c r="AM179" s="17">
        <f>MIN(AL179, 208)</f>
        <v/>
      </c>
      <c r="AN179" s="23">
        <f>MAX(0, AL179 - 208)</f>
        <v/>
      </c>
      <c r="AO179" s="17" t="n">
        <v>5</v>
      </c>
      <c r="AP179" s="17" t="n">
        <v>28</v>
      </c>
      <c r="AQ179" s="21">
        <f>AN179</f>
        <v/>
      </c>
      <c r="AR179" s="17">
        <f>COUNTIF(F179:AJ179,"P") + COUNTIF(F179:AJ179,"p")</f>
        <v/>
      </c>
      <c r="AS179" s="18" t="inlineStr"/>
    </row>
    <row r="180">
      <c r="A180" s="17" t="n">
        <v>170</v>
      </c>
      <c r="B180" s="17" t="inlineStr">
        <is>
          <t>10012705</t>
        </is>
      </c>
      <c r="C180" s="18" t="inlineStr">
        <is>
          <t>Phạm Đức Đạo</t>
        </is>
      </c>
      <c r="D180" s="17" t="inlineStr">
        <is>
          <t>LM</t>
        </is>
      </c>
      <c r="E180" s="18" t="inlineStr">
        <is>
          <t>Nhân viên Lái máy (Lái ủi)</t>
        </is>
      </c>
      <c r="F180" s="19" t="n">
        <v>8</v>
      </c>
      <c r="G180" s="20" t="n">
        <v>8</v>
      </c>
      <c r="H180" s="19" t="n">
        <v>8</v>
      </c>
      <c r="I180" s="19" t="n">
        <v>8</v>
      </c>
      <c r="J180" s="19" t="n">
        <v>8</v>
      </c>
      <c r="K180" s="19" t="n">
        <v>8</v>
      </c>
      <c r="L180" s="19" t="n">
        <v>8</v>
      </c>
      <c r="M180" s="19" t="n">
        <v>8</v>
      </c>
      <c r="N180" s="20" t="n">
        <v>8</v>
      </c>
      <c r="O180" s="19" t="n">
        <v>8</v>
      </c>
      <c r="P180" s="19" t="n">
        <v>8</v>
      </c>
      <c r="Q180" s="19" t="n">
        <v>8</v>
      </c>
      <c r="R180" s="19" t="n">
        <v>8</v>
      </c>
      <c r="S180" s="19" t="n">
        <v>8</v>
      </c>
      <c r="T180" s="19" t="n">
        <v>8</v>
      </c>
      <c r="U180" s="20" t="n">
        <v>8</v>
      </c>
      <c r="V180" s="19" t="n">
        <v>8</v>
      </c>
      <c r="W180" s="19" t="n">
        <v>8</v>
      </c>
      <c r="X180" s="19" t="n">
        <v>8</v>
      </c>
      <c r="Y180" s="19" t="n">
        <v>8</v>
      </c>
      <c r="Z180" s="19" t="n">
        <v>8</v>
      </c>
      <c r="AA180" s="19" t="n">
        <v>8</v>
      </c>
      <c r="AB180" s="20" t="inlineStr">
        <is>
          <t>CN</t>
        </is>
      </c>
      <c r="AC180" s="19" t="n">
        <v>8</v>
      </c>
      <c r="AD180" s="19" t="n">
        <v>8</v>
      </c>
      <c r="AE180" s="19" t="n">
        <v>8</v>
      </c>
      <c r="AF180" s="19" t="n">
        <v>8</v>
      </c>
      <c r="AG180" s="19" t="n">
        <v>8</v>
      </c>
      <c r="AH180" s="19" t="n">
        <v>8</v>
      </c>
      <c r="AI180" s="20" t="inlineStr">
        <is>
          <t>CN</t>
        </is>
      </c>
      <c r="AJ180" s="19" t="n">
        <v>8</v>
      </c>
      <c r="AK180" s="21">
        <f>ROUND(AL180/8, 1)</f>
        <v/>
      </c>
      <c r="AL180" s="22">
        <f>SUM(F180:AJ180)</f>
        <v/>
      </c>
      <c r="AM180" s="17">
        <f>MIN(AL180, 208)</f>
        <v/>
      </c>
      <c r="AN180" s="23">
        <f>MAX(0, AL180 - 208)</f>
        <v/>
      </c>
      <c r="AO180" s="17" t="n">
        <v>3</v>
      </c>
      <c r="AP180" s="17" t="n">
        <v>16</v>
      </c>
      <c r="AQ180" s="21">
        <f>AN180</f>
        <v/>
      </c>
      <c r="AR180" s="17">
        <f>COUNTIF(F180:AJ180,"P") + COUNTIF(F180:AJ180,"p")</f>
        <v/>
      </c>
      <c r="AS180" s="18" t="inlineStr"/>
    </row>
    <row r="181">
      <c r="A181" s="17" t="n">
        <v>171</v>
      </c>
      <c r="B181" s="17" t="inlineStr">
        <is>
          <t>10012706</t>
        </is>
      </c>
      <c r="C181" s="18" t="inlineStr">
        <is>
          <t>Triệu Văn Chuyên</t>
        </is>
      </c>
      <c r="D181" s="17" t="inlineStr">
        <is>
          <t>LM</t>
        </is>
      </c>
      <c r="E181" s="18" t="inlineStr">
        <is>
          <t>Nhân viên lái máy (Lái xúc xích)</t>
        </is>
      </c>
      <c r="F181" s="19" t="n">
        <v>8</v>
      </c>
      <c r="G181" s="20" t="n">
        <v>8</v>
      </c>
      <c r="H181" s="19" t="n">
        <v>8</v>
      </c>
      <c r="I181" s="19" t="n">
        <v>8</v>
      </c>
      <c r="J181" s="19" t="n">
        <v>8</v>
      </c>
      <c r="K181" s="19" t="n">
        <v>8</v>
      </c>
      <c r="L181" s="19" t="n">
        <v>8</v>
      </c>
      <c r="M181" s="19" t="n">
        <v>8</v>
      </c>
      <c r="N181" s="20" t="n">
        <v>8</v>
      </c>
      <c r="O181" s="19" t="n">
        <v>8</v>
      </c>
      <c r="P181" s="19" t="n">
        <v>8</v>
      </c>
      <c r="Q181" s="19" t="n">
        <v>8</v>
      </c>
      <c r="R181" s="19" t="n">
        <v>8</v>
      </c>
      <c r="S181" s="19" t="n">
        <v>8</v>
      </c>
      <c r="T181" s="19" t="n">
        <v>8</v>
      </c>
      <c r="U181" s="20" t="n">
        <v>8</v>
      </c>
      <c r="V181" s="19" t="n">
        <v>8</v>
      </c>
      <c r="W181" s="19" t="n">
        <v>8</v>
      </c>
      <c r="X181" s="19" t="n">
        <v>8</v>
      </c>
      <c r="Y181" s="19" t="n">
        <v>8</v>
      </c>
      <c r="Z181" s="19" t="n">
        <v>8</v>
      </c>
      <c r="AA181" s="19" t="n">
        <v>8</v>
      </c>
      <c r="AB181" s="20" t="inlineStr">
        <is>
          <t>CN</t>
        </is>
      </c>
      <c r="AC181" s="19" t="n">
        <v>8</v>
      </c>
      <c r="AD181" s="19" t="n">
        <v>8</v>
      </c>
      <c r="AE181" s="19" t="n">
        <v>8</v>
      </c>
      <c r="AF181" s="19" t="n">
        <v>8</v>
      </c>
      <c r="AG181" s="19" t="n">
        <v>8</v>
      </c>
      <c r="AH181" s="19" t="n">
        <v>8</v>
      </c>
      <c r="AI181" s="20" t="inlineStr">
        <is>
          <t>CN</t>
        </is>
      </c>
      <c r="AJ181" s="19" t="n">
        <v>8</v>
      </c>
      <c r="AK181" s="21">
        <f>ROUND(AL181/8, 1)</f>
        <v/>
      </c>
      <c r="AL181" s="22">
        <f>SUM(F181:AJ181)</f>
        <v/>
      </c>
      <c r="AM181" s="17">
        <f>MIN(AL181, 208)</f>
        <v/>
      </c>
      <c r="AN181" s="23">
        <f>MAX(0, AL181 - 208)</f>
        <v/>
      </c>
      <c r="AO181" s="17" t="n">
        <v>3</v>
      </c>
      <c r="AP181" s="17" t="n">
        <v>11</v>
      </c>
      <c r="AQ181" s="21">
        <f>AN181</f>
        <v/>
      </c>
      <c r="AR181" s="17">
        <f>COUNTIF(F181:AJ181,"P") + COUNTIF(F181:AJ181,"p")</f>
        <v/>
      </c>
      <c r="AS181" s="18" t="inlineStr"/>
    </row>
    <row r="182">
      <c r="A182" s="17" t="n">
        <v>172</v>
      </c>
      <c r="B182" s="17" t="inlineStr">
        <is>
          <t>10012707</t>
        </is>
      </c>
      <c r="C182" s="18" t="inlineStr">
        <is>
          <t>Trần Văn Hiếu</t>
        </is>
      </c>
      <c r="D182" s="17" t="inlineStr">
        <is>
          <t>LM</t>
        </is>
      </c>
      <c r="E182" s="18" t="inlineStr">
        <is>
          <t>Nhân viên lái máy (Lái xúc xích)</t>
        </is>
      </c>
      <c r="F182" s="19" t="n">
        <v>8</v>
      </c>
      <c r="G182" s="20" t="n">
        <v>8</v>
      </c>
      <c r="H182" s="19" t="n">
        <v>8</v>
      </c>
      <c r="I182" s="19" t="n">
        <v>8</v>
      </c>
      <c r="J182" s="19" t="n">
        <v>8</v>
      </c>
      <c r="K182" s="19" t="n">
        <v>8</v>
      </c>
      <c r="L182" s="19" t="n">
        <v>8</v>
      </c>
      <c r="M182" s="19" t="n">
        <v>8</v>
      </c>
      <c r="N182" s="20" t="n">
        <v>8</v>
      </c>
      <c r="O182" s="19" t="n">
        <v>8</v>
      </c>
      <c r="P182" s="19" t="n">
        <v>8</v>
      </c>
      <c r="Q182" s="19" t="n">
        <v>8</v>
      </c>
      <c r="R182" s="19" t="n">
        <v>8</v>
      </c>
      <c r="S182" s="19" t="n">
        <v>8</v>
      </c>
      <c r="T182" s="19" t="n">
        <v>8</v>
      </c>
      <c r="U182" s="20" t="n">
        <v>8</v>
      </c>
      <c r="V182" s="19" t="n">
        <v>8</v>
      </c>
      <c r="W182" s="19" t="n">
        <v>8</v>
      </c>
      <c r="X182" s="19" t="n">
        <v>8</v>
      </c>
      <c r="Y182" s="19" t="n">
        <v>8</v>
      </c>
      <c r="Z182" s="19" t="n">
        <v>8</v>
      </c>
      <c r="AA182" s="19" t="n">
        <v>8</v>
      </c>
      <c r="AB182" s="20" t="inlineStr">
        <is>
          <t>CN</t>
        </is>
      </c>
      <c r="AC182" s="19" t="n">
        <v>8</v>
      </c>
      <c r="AD182" s="19" t="n">
        <v>8</v>
      </c>
      <c r="AE182" s="19" t="n">
        <v>8</v>
      </c>
      <c r="AF182" s="19" t="n">
        <v>8</v>
      </c>
      <c r="AG182" s="19" t="n">
        <v>8</v>
      </c>
      <c r="AH182" s="19" t="n">
        <v>8</v>
      </c>
      <c r="AI182" s="20" t="inlineStr">
        <is>
          <t>CN</t>
        </is>
      </c>
      <c r="AJ182" s="19" t="n">
        <v>8</v>
      </c>
      <c r="AK182" s="21">
        <f>ROUND(AL182/8, 1)</f>
        <v/>
      </c>
      <c r="AL182" s="22">
        <f>SUM(F182:AJ182)</f>
        <v/>
      </c>
      <c r="AM182" s="17">
        <f>MIN(AL182, 208)</f>
        <v/>
      </c>
      <c r="AN182" s="23">
        <f>MAX(0, AL182 - 208)</f>
        <v/>
      </c>
      <c r="AO182" s="17" t="n">
        <v>3</v>
      </c>
      <c r="AP182" s="17" t="n">
        <v>19</v>
      </c>
      <c r="AQ182" s="21">
        <f>AN182</f>
        <v/>
      </c>
      <c r="AR182" s="17">
        <f>COUNTIF(F182:AJ182,"P") + COUNTIF(F182:AJ182,"p")</f>
        <v/>
      </c>
      <c r="AS182" s="18" t="inlineStr"/>
    </row>
    <row r="183">
      <c r="A183" s="17" t="n">
        <v>173</v>
      </c>
      <c r="B183" s="17" t="inlineStr">
        <is>
          <t>10012800</t>
        </is>
      </c>
      <c r="C183" s="18" t="inlineStr">
        <is>
          <t>Ngô Quang Lợi</t>
        </is>
      </c>
      <c r="D183" s="17" t="inlineStr">
        <is>
          <t>LM</t>
        </is>
      </c>
      <c r="E183" s="18" t="inlineStr">
        <is>
          <t>Nhân viên Lái máy (Lái lu)</t>
        </is>
      </c>
      <c r="F183" s="19" t="n">
        <v>8</v>
      </c>
      <c r="G183" s="20" t="n">
        <v>8</v>
      </c>
      <c r="H183" s="19" t="n">
        <v>8</v>
      </c>
      <c r="I183" s="19" t="n">
        <v>8</v>
      </c>
      <c r="J183" s="19" t="n">
        <v>8</v>
      </c>
      <c r="K183" s="19" t="n">
        <v>8</v>
      </c>
      <c r="L183" s="19" t="n">
        <v>8</v>
      </c>
      <c r="M183" s="19" t="n">
        <v>8</v>
      </c>
      <c r="N183" s="20" t="n">
        <v>8</v>
      </c>
      <c r="O183" s="19" t="n">
        <v>8</v>
      </c>
      <c r="P183" s="19" t="n">
        <v>8</v>
      </c>
      <c r="Q183" s="19" t="n">
        <v>8</v>
      </c>
      <c r="R183" s="19" t="n">
        <v>8</v>
      </c>
      <c r="S183" s="19" t="n">
        <v>8</v>
      </c>
      <c r="T183" s="19" t="n">
        <v>8</v>
      </c>
      <c r="U183" s="20" t="inlineStr">
        <is>
          <t>CN</t>
        </is>
      </c>
      <c r="V183" s="19" t="n">
        <v>8</v>
      </c>
      <c r="W183" s="19" t="n">
        <v>8</v>
      </c>
      <c r="X183" s="19" t="n">
        <v>8</v>
      </c>
      <c r="Y183" s="19" t="n">
        <v>8</v>
      </c>
      <c r="Z183" s="19" t="n">
        <v>8</v>
      </c>
      <c r="AA183" s="19" t="n">
        <v>8</v>
      </c>
      <c r="AB183" s="20" t="inlineStr">
        <is>
          <t>CN</t>
        </is>
      </c>
      <c r="AC183" s="19" t="n">
        <v>8</v>
      </c>
      <c r="AD183" s="19" t="n">
        <v>8</v>
      </c>
      <c r="AE183" s="19" t="n">
        <v>8</v>
      </c>
      <c r="AF183" s="19" t="n">
        <v>8</v>
      </c>
      <c r="AG183" s="19" t="n">
        <v>8</v>
      </c>
      <c r="AH183" s="19" t="n">
        <v>8</v>
      </c>
      <c r="AI183" s="20" t="inlineStr">
        <is>
          <t>CN</t>
        </is>
      </c>
      <c r="AJ183" s="19" t="n">
        <v>0</v>
      </c>
      <c r="AK183" s="21">
        <f>ROUND(AL183/8, 1)</f>
        <v/>
      </c>
      <c r="AL183" s="22">
        <f>SUM(F183:AJ183)</f>
        <v/>
      </c>
      <c r="AM183" s="17">
        <f>MIN(AL183, 208)</f>
        <v/>
      </c>
      <c r="AN183" s="23">
        <f>MAX(0, AL183 - 208)</f>
        <v/>
      </c>
      <c r="AO183" s="17" t="n">
        <v>2</v>
      </c>
      <c r="AP183" s="17" t="n">
        <v>6</v>
      </c>
      <c r="AQ183" s="21">
        <f>AN183</f>
        <v/>
      </c>
      <c r="AR183" s="17">
        <f>COUNTIF(F183:AJ183,"P") + COUNTIF(F183:AJ183,"p")</f>
        <v/>
      </c>
      <c r="AS183" s="18" t="inlineStr"/>
    </row>
    <row r="184">
      <c r="A184" s="16" t="inlineStr">
        <is>
          <t>KHỐI LAO ĐỘNG PHỔ THÔNG (LDPT) - BẢNG CHẤM CÔNG CHI TIẾT</t>
        </is>
      </c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  <c r="L184" s="5" t="n"/>
      <c r="M184" s="5" t="n"/>
      <c r="N184" s="5" t="n"/>
      <c r="O184" s="5" t="n"/>
      <c r="P184" s="5" t="n"/>
      <c r="Q184" s="5" t="n"/>
      <c r="R184" s="5" t="n"/>
      <c r="S184" s="5" t="n"/>
      <c r="T184" s="5" t="n"/>
      <c r="U184" s="5" t="n"/>
      <c r="V184" s="5" t="n"/>
      <c r="W184" s="5" t="n"/>
      <c r="X184" s="5" t="n"/>
      <c r="Y184" s="5" t="n"/>
      <c r="Z184" s="5" t="n"/>
      <c r="AA184" s="5" t="n"/>
      <c r="AB184" s="5" t="n"/>
      <c r="AC184" s="5" t="n"/>
      <c r="AD184" s="5" t="n"/>
      <c r="AE184" s="5" t="n"/>
      <c r="AF184" s="5" t="n"/>
      <c r="AG184" s="5" t="n"/>
      <c r="AH184" s="5" t="n"/>
      <c r="AI184" s="5" t="n"/>
      <c r="AJ184" s="5" t="n"/>
      <c r="AK184" s="5" t="n"/>
      <c r="AL184" s="5" t="n"/>
      <c r="AM184" s="5" t="n"/>
      <c r="AN184" s="5" t="n"/>
      <c r="AO184" s="5" t="n"/>
      <c r="AP184" s="5" t="n"/>
      <c r="AQ184" s="5" t="n"/>
      <c r="AR184" s="5" t="n"/>
      <c r="AS184" s="5" t="n"/>
    </row>
    <row r="185">
      <c r="A185" s="17" t="n">
        <v>174</v>
      </c>
      <c r="B185" s="17" t="inlineStr">
        <is>
          <t>10010245</t>
        </is>
      </c>
      <c r="C185" s="18" t="inlineStr">
        <is>
          <t>Thân Văn Chiến</t>
        </is>
      </c>
      <c r="D185" s="17" t="inlineStr">
        <is>
          <t>LDPT</t>
        </is>
      </c>
      <c r="E185" s="18" t="inlineStr">
        <is>
          <t>Công nhân LĐPT</t>
        </is>
      </c>
      <c r="F185" s="19" t="inlineStr">
        <is>
          <t>X</t>
        </is>
      </c>
      <c r="G185" s="20" t="inlineStr">
        <is>
          <t>CN</t>
        </is>
      </c>
      <c r="H185" s="19" t="inlineStr">
        <is>
          <t>X</t>
        </is>
      </c>
      <c r="I185" s="19" t="inlineStr">
        <is>
          <t>X</t>
        </is>
      </c>
      <c r="J185" s="19" t="inlineStr">
        <is>
          <t>X</t>
        </is>
      </c>
      <c r="K185" s="19" t="inlineStr">
        <is>
          <t>X</t>
        </is>
      </c>
      <c r="L185" s="19" t="inlineStr">
        <is>
          <t>X</t>
        </is>
      </c>
      <c r="M185" s="19" t="inlineStr">
        <is>
          <t>X</t>
        </is>
      </c>
      <c r="N185" s="20" t="inlineStr">
        <is>
          <t>CN</t>
        </is>
      </c>
      <c r="O185" s="19" t="inlineStr">
        <is>
          <t>X</t>
        </is>
      </c>
      <c r="P185" s="19" t="inlineStr">
        <is>
          <t>X</t>
        </is>
      </c>
      <c r="Q185" s="19" t="inlineStr">
        <is>
          <t>X</t>
        </is>
      </c>
      <c r="R185" s="19" t="inlineStr">
        <is>
          <t>X</t>
        </is>
      </c>
      <c r="S185" s="19" t="inlineStr">
        <is>
          <t>X</t>
        </is>
      </c>
      <c r="T185" s="19" t="inlineStr">
        <is>
          <t>X</t>
        </is>
      </c>
      <c r="U185" s="20" t="inlineStr">
        <is>
          <t>CN</t>
        </is>
      </c>
      <c r="V185" s="19" t="inlineStr">
        <is>
          <t>X</t>
        </is>
      </c>
      <c r="W185" s="19" t="inlineStr">
        <is>
          <t>X</t>
        </is>
      </c>
      <c r="X185" s="19" t="inlineStr">
        <is>
          <t>X</t>
        </is>
      </c>
      <c r="Y185" s="19" t="inlineStr">
        <is>
          <t>X</t>
        </is>
      </c>
      <c r="Z185" s="19" t="inlineStr">
        <is>
          <t>X</t>
        </is>
      </c>
      <c r="AA185" s="19" t="inlineStr">
        <is>
          <t>X</t>
        </is>
      </c>
      <c r="AB185" s="20" t="inlineStr">
        <is>
          <t>CN</t>
        </is>
      </c>
      <c r="AC185" s="19" t="inlineStr">
        <is>
          <t>X</t>
        </is>
      </c>
      <c r="AD185" s="19" t="inlineStr">
        <is>
          <t>X</t>
        </is>
      </c>
      <c r="AE185" s="19" t="inlineStr">
        <is>
          <t>X</t>
        </is>
      </c>
      <c r="AF185" s="19" t="inlineStr">
        <is>
          <t>X</t>
        </is>
      </c>
      <c r="AG185" s="19" t="inlineStr">
        <is>
          <t>X</t>
        </is>
      </c>
      <c r="AH185" s="19" t="inlineStr">
        <is>
          <t>X</t>
        </is>
      </c>
      <c r="AI185" s="20" t="inlineStr">
        <is>
          <t>CN</t>
        </is>
      </c>
      <c r="AJ185" s="19" t="inlineStr">
        <is>
          <t>X</t>
        </is>
      </c>
      <c r="AK185" s="21">
        <f>COUNTIF(F185:AJ185,"X") + COUNTIF(F185:AJ185,"x") + COUNTIF(F185:AJ185,"1/2")*0.5 + COUNTIF(F185:AJ185,"0.5")*0.5 + COUNTIF(F185:AJ185,"P")</f>
        <v/>
      </c>
      <c r="AL185" s="17" t="inlineStr">
        <is>
          <t>-</t>
        </is>
      </c>
      <c r="AM185" s="17" t="inlineStr">
        <is>
          <t>-</t>
        </is>
      </c>
      <c r="AN185" s="17" t="inlineStr">
        <is>
          <t>-</t>
        </is>
      </c>
      <c r="AO185" s="17" t="n">
        <v>0</v>
      </c>
      <c r="AP185" s="17">
        <f>AK185</f>
        <v/>
      </c>
      <c r="AQ185" s="21" t="n">
        <v>0</v>
      </c>
      <c r="AR185" s="17">
        <f>COUNTIF(F185:AJ185,"P") + COUNTIF(F185:AJ185,"p")</f>
        <v/>
      </c>
      <c r="AS185" s="18" t="inlineStr"/>
    </row>
    <row r="186">
      <c r="A186" s="17" t="n">
        <v>175</v>
      </c>
      <c r="B186" s="17" t="inlineStr">
        <is>
          <t>10010250</t>
        </is>
      </c>
      <c r="C186" s="18" t="inlineStr">
        <is>
          <t>Ngô Văn Hùng</t>
        </is>
      </c>
      <c r="D186" s="17" t="inlineStr">
        <is>
          <t>LDPT</t>
        </is>
      </c>
      <c r="E186" s="18" t="inlineStr">
        <is>
          <t>Công nhân LĐPT</t>
        </is>
      </c>
      <c r="F186" s="19" t="inlineStr">
        <is>
          <t>X</t>
        </is>
      </c>
      <c r="G186" s="20" t="inlineStr">
        <is>
          <t>CN</t>
        </is>
      </c>
      <c r="H186" s="19" t="inlineStr">
        <is>
          <t>X</t>
        </is>
      </c>
      <c r="I186" s="19" t="inlineStr">
        <is>
          <t>X</t>
        </is>
      </c>
      <c r="J186" s="19" t="inlineStr">
        <is>
          <t>X</t>
        </is>
      </c>
      <c r="K186" s="19" t="inlineStr">
        <is>
          <t>X</t>
        </is>
      </c>
      <c r="L186" s="19" t="inlineStr">
        <is>
          <t>X</t>
        </is>
      </c>
      <c r="M186" s="19" t="inlineStr">
        <is>
          <t>X</t>
        </is>
      </c>
      <c r="N186" s="20" t="inlineStr">
        <is>
          <t>CN</t>
        </is>
      </c>
      <c r="O186" s="19" t="inlineStr">
        <is>
          <t>X</t>
        </is>
      </c>
      <c r="P186" s="19" t="inlineStr">
        <is>
          <t>X</t>
        </is>
      </c>
      <c r="Q186" s="19" t="inlineStr">
        <is>
          <t>X</t>
        </is>
      </c>
      <c r="R186" s="19" t="inlineStr">
        <is>
          <t>X</t>
        </is>
      </c>
      <c r="S186" s="19" t="inlineStr">
        <is>
          <t>X</t>
        </is>
      </c>
      <c r="T186" s="19" t="inlineStr">
        <is>
          <t>X</t>
        </is>
      </c>
      <c r="U186" s="20" t="inlineStr">
        <is>
          <t>CN</t>
        </is>
      </c>
      <c r="V186" s="19" t="inlineStr">
        <is>
          <t>X</t>
        </is>
      </c>
      <c r="W186" s="19" t="inlineStr">
        <is>
          <t>X</t>
        </is>
      </c>
      <c r="X186" s="19" t="inlineStr">
        <is>
          <t>X</t>
        </is>
      </c>
      <c r="Y186" s="19" t="inlineStr">
        <is>
          <t>X</t>
        </is>
      </c>
      <c r="Z186" s="19" t="inlineStr">
        <is>
          <t>X</t>
        </is>
      </c>
      <c r="AA186" s="19" t="inlineStr">
        <is>
          <t>X</t>
        </is>
      </c>
      <c r="AB186" s="20" t="inlineStr">
        <is>
          <t>CN</t>
        </is>
      </c>
      <c r="AC186" s="19" t="inlineStr">
        <is>
          <t>X</t>
        </is>
      </c>
      <c r="AD186" s="19" t="inlineStr">
        <is>
          <t>X</t>
        </is>
      </c>
      <c r="AE186" s="19" t="inlineStr">
        <is>
          <t>X</t>
        </is>
      </c>
      <c r="AF186" s="19" t="inlineStr">
        <is>
          <t>X</t>
        </is>
      </c>
      <c r="AG186" s="19" t="inlineStr">
        <is>
          <t>X</t>
        </is>
      </c>
      <c r="AH186" s="19" t="inlineStr">
        <is>
          <t>X</t>
        </is>
      </c>
      <c r="AI186" s="20" t="inlineStr">
        <is>
          <t>CN</t>
        </is>
      </c>
      <c r="AJ186" s="19" t="inlineStr">
        <is>
          <t>X</t>
        </is>
      </c>
      <c r="AK186" s="21">
        <f>COUNTIF(F186:AJ186,"X") + COUNTIF(F186:AJ186,"x") + COUNTIF(F186:AJ186,"1/2")*0.5 + COUNTIF(F186:AJ186,"0.5")*0.5 + COUNTIF(F186:AJ186,"P")</f>
        <v/>
      </c>
      <c r="AL186" s="17" t="inlineStr">
        <is>
          <t>-</t>
        </is>
      </c>
      <c r="AM186" s="17" t="inlineStr">
        <is>
          <t>-</t>
        </is>
      </c>
      <c r="AN186" s="17" t="inlineStr">
        <is>
          <t>-</t>
        </is>
      </c>
      <c r="AO186" s="17" t="n">
        <v>0</v>
      </c>
      <c r="AP186" s="17">
        <f>AK186</f>
        <v/>
      </c>
      <c r="AQ186" s="21" t="n">
        <v>0</v>
      </c>
      <c r="AR186" s="17">
        <f>COUNTIF(F186:AJ186,"P") + COUNTIF(F186:AJ186,"p")</f>
        <v/>
      </c>
      <c r="AS186" s="18" t="inlineStr"/>
    </row>
    <row r="187">
      <c r="A187" s="17" t="n">
        <v>176</v>
      </c>
      <c r="B187" s="17" t="inlineStr">
        <is>
          <t>10010251</t>
        </is>
      </c>
      <c r="C187" s="18" t="inlineStr">
        <is>
          <t>Ngô Văn Vĩ</t>
        </is>
      </c>
      <c r="D187" s="17" t="inlineStr">
        <is>
          <t>LDPT</t>
        </is>
      </c>
      <c r="E187" s="18" t="inlineStr">
        <is>
          <t>Công nhân LĐPT</t>
        </is>
      </c>
      <c r="F187" s="19" t="inlineStr">
        <is>
          <t>X</t>
        </is>
      </c>
      <c r="G187" s="20" t="inlineStr">
        <is>
          <t>CN</t>
        </is>
      </c>
      <c r="H187" s="19" t="inlineStr">
        <is>
          <t>X</t>
        </is>
      </c>
      <c r="I187" s="19" t="inlineStr">
        <is>
          <t>X</t>
        </is>
      </c>
      <c r="J187" s="19" t="inlineStr">
        <is>
          <t>X</t>
        </is>
      </c>
      <c r="K187" s="19" t="inlineStr">
        <is>
          <t>X</t>
        </is>
      </c>
      <c r="L187" s="19" t="inlineStr">
        <is>
          <t>X</t>
        </is>
      </c>
      <c r="M187" s="19" t="inlineStr">
        <is>
          <t>X</t>
        </is>
      </c>
      <c r="N187" s="20" t="inlineStr">
        <is>
          <t>CN</t>
        </is>
      </c>
      <c r="O187" s="19" t="inlineStr">
        <is>
          <t>X</t>
        </is>
      </c>
      <c r="P187" s="19" t="inlineStr">
        <is>
          <t>X</t>
        </is>
      </c>
      <c r="Q187" s="19" t="inlineStr">
        <is>
          <t>X</t>
        </is>
      </c>
      <c r="R187" s="19" t="inlineStr">
        <is>
          <t>X</t>
        </is>
      </c>
      <c r="S187" s="19" t="inlineStr">
        <is>
          <t>X</t>
        </is>
      </c>
      <c r="T187" s="19" t="inlineStr">
        <is>
          <t>X</t>
        </is>
      </c>
      <c r="U187" s="20" t="inlineStr">
        <is>
          <t>CN</t>
        </is>
      </c>
      <c r="V187" s="19" t="inlineStr">
        <is>
          <t>X</t>
        </is>
      </c>
      <c r="W187" s="19" t="inlineStr">
        <is>
          <t>X</t>
        </is>
      </c>
      <c r="X187" s="19" t="inlineStr">
        <is>
          <t>X</t>
        </is>
      </c>
      <c r="Y187" s="19" t="inlineStr">
        <is>
          <t>X</t>
        </is>
      </c>
      <c r="Z187" s="19" t="inlineStr">
        <is>
          <t>X</t>
        </is>
      </c>
      <c r="AA187" s="19" t="inlineStr">
        <is>
          <t>X</t>
        </is>
      </c>
      <c r="AB187" s="20" t="inlineStr">
        <is>
          <t>CN</t>
        </is>
      </c>
      <c r="AC187" s="19" t="inlineStr">
        <is>
          <t>X</t>
        </is>
      </c>
      <c r="AD187" s="19" t="inlineStr">
        <is>
          <t>X</t>
        </is>
      </c>
      <c r="AE187" s="19" t="inlineStr">
        <is>
          <t>X</t>
        </is>
      </c>
      <c r="AF187" s="19" t="inlineStr">
        <is>
          <t>X</t>
        </is>
      </c>
      <c r="AG187" s="19" t="inlineStr">
        <is>
          <t>V</t>
        </is>
      </c>
      <c r="AH187" s="19" t="inlineStr">
        <is>
          <t>V</t>
        </is>
      </c>
      <c r="AI187" s="20" t="inlineStr">
        <is>
          <t>CN</t>
        </is>
      </c>
      <c r="AJ187" s="19" t="inlineStr">
        <is>
          <t>V</t>
        </is>
      </c>
      <c r="AK187" s="21">
        <f>COUNTIF(F187:AJ187,"X") + COUNTIF(F187:AJ187,"x") + COUNTIF(F187:AJ187,"1/2")*0.5 + COUNTIF(F187:AJ187,"0.5")*0.5 + COUNTIF(F187:AJ187,"P")</f>
        <v/>
      </c>
      <c r="AL187" s="17" t="inlineStr">
        <is>
          <t>-</t>
        </is>
      </c>
      <c r="AM187" s="17" t="inlineStr">
        <is>
          <t>-</t>
        </is>
      </c>
      <c r="AN187" s="17" t="inlineStr">
        <is>
          <t>-</t>
        </is>
      </c>
      <c r="AO187" s="17" t="n">
        <v>0</v>
      </c>
      <c r="AP187" s="17">
        <f>AK187</f>
        <v/>
      </c>
      <c r="AQ187" s="21" t="n">
        <v>0</v>
      </c>
      <c r="AR187" s="17">
        <f>COUNTIF(F187:AJ187,"P") + COUNTIF(F187:AJ187,"p")</f>
        <v/>
      </c>
      <c r="AS187" s="18" t="inlineStr"/>
    </row>
    <row r="188">
      <c r="A188" s="17" t="n">
        <v>177</v>
      </c>
      <c r="B188" s="17" t="inlineStr">
        <is>
          <t>10010257</t>
        </is>
      </c>
      <c r="C188" s="18" t="inlineStr">
        <is>
          <t>Nguyễn Văn Lưu</t>
        </is>
      </c>
      <c r="D188" s="17" t="inlineStr">
        <is>
          <t>LDPT</t>
        </is>
      </c>
      <c r="E188" s="18" t="inlineStr">
        <is>
          <t>Công nhân LĐPT</t>
        </is>
      </c>
      <c r="F188" s="19" t="inlineStr">
        <is>
          <t>X</t>
        </is>
      </c>
      <c r="G188" s="20" t="inlineStr">
        <is>
          <t>CN</t>
        </is>
      </c>
      <c r="H188" s="19" t="inlineStr">
        <is>
          <t>X</t>
        </is>
      </c>
      <c r="I188" s="19" t="inlineStr">
        <is>
          <t>X</t>
        </is>
      </c>
      <c r="J188" s="19" t="inlineStr">
        <is>
          <t>X</t>
        </is>
      </c>
      <c r="K188" s="19" t="inlineStr">
        <is>
          <t>X</t>
        </is>
      </c>
      <c r="L188" s="19" t="inlineStr">
        <is>
          <t>X</t>
        </is>
      </c>
      <c r="M188" s="19" t="inlineStr">
        <is>
          <t>X</t>
        </is>
      </c>
      <c r="N188" s="20" t="inlineStr">
        <is>
          <t>CN</t>
        </is>
      </c>
      <c r="O188" s="19" t="inlineStr">
        <is>
          <t>X</t>
        </is>
      </c>
      <c r="P188" s="19" t="inlineStr">
        <is>
          <t>X</t>
        </is>
      </c>
      <c r="Q188" s="19" t="inlineStr">
        <is>
          <t>X</t>
        </is>
      </c>
      <c r="R188" s="19" t="inlineStr">
        <is>
          <t>X</t>
        </is>
      </c>
      <c r="S188" s="19" t="inlineStr">
        <is>
          <t>X</t>
        </is>
      </c>
      <c r="T188" s="19" t="inlineStr">
        <is>
          <t>X</t>
        </is>
      </c>
      <c r="U188" s="20" t="inlineStr">
        <is>
          <t>CN</t>
        </is>
      </c>
      <c r="V188" s="19" t="inlineStr">
        <is>
          <t>X</t>
        </is>
      </c>
      <c r="W188" s="19" t="inlineStr">
        <is>
          <t>X</t>
        </is>
      </c>
      <c r="X188" s="19" t="inlineStr">
        <is>
          <t>X</t>
        </is>
      </c>
      <c r="Y188" s="19" t="inlineStr">
        <is>
          <t>X</t>
        </is>
      </c>
      <c r="Z188" s="19" t="inlineStr">
        <is>
          <t>X</t>
        </is>
      </c>
      <c r="AA188" s="19" t="inlineStr">
        <is>
          <t>X</t>
        </is>
      </c>
      <c r="AB188" s="20" t="inlineStr">
        <is>
          <t>CN</t>
        </is>
      </c>
      <c r="AC188" s="19" t="inlineStr">
        <is>
          <t>X</t>
        </is>
      </c>
      <c r="AD188" s="19" t="inlineStr">
        <is>
          <t>X</t>
        </is>
      </c>
      <c r="AE188" s="19" t="inlineStr">
        <is>
          <t>X</t>
        </is>
      </c>
      <c r="AF188" s="19" t="inlineStr">
        <is>
          <t>X</t>
        </is>
      </c>
      <c r="AG188" s="19" t="inlineStr">
        <is>
          <t>X</t>
        </is>
      </c>
      <c r="AH188" s="19" t="inlineStr">
        <is>
          <t>X</t>
        </is>
      </c>
      <c r="AI188" s="20" t="inlineStr">
        <is>
          <t>CN</t>
        </is>
      </c>
      <c r="AJ188" s="19" t="inlineStr">
        <is>
          <t>X</t>
        </is>
      </c>
      <c r="AK188" s="21">
        <f>COUNTIF(F188:AJ188,"X") + COUNTIF(F188:AJ188,"x") + COUNTIF(F188:AJ188,"1/2")*0.5 + COUNTIF(F188:AJ188,"0.5")*0.5 + COUNTIF(F188:AJ188,"P")</f>
        <v/>
      </c>
      <c r="AL188" s="17" t="inlineStr">
        <is>
          <t>-</t>
        </is>
      </c>
      <c r="AM188" s="17" t="inlineStr">
        <is>
          <t>-</t>
        </is>
      </c>
      <c r="AN188" s="17" t="inlineStr">
        <is>
          <t>-</t>
        </is>
      </c>
      <c r="AO188" s="17" t="n">
        <v>0</v>
      </c>
      <c r="AP188" s="17">
        <f>AK188</f>
        <v/>
      </c>
      <c r="AQ188" s="21" t="n">
        <v>0</v>
      </c>
      <c r="AR188" s="17">
        <f>COUNTIF(F188:AJ188,"P") + COUNTIF(F188:AJ188,"p")</f>
        <v/>
      </c>
      <c r="AS188" s="18" t="inlineStr"/>
    </row>
    <row r="189">
      <c r="A189" s="17" t="n">
        <v>178</v>
      </c>
      <c r="B189" s="17" t="inlineStr">
        <is>
          <t>10010467</t>
        </is>
      </c>
      <c r="C189" s="18" t="inlineStr">
        <is>
          <t>Nguyễn Thị Vui</t>
        </is>
      </c>
      <c r="D189" s="17" t="inlineStr">
        <is>
          <t>LDPT</t>
        </is>
      </c>
      <c r="E189" s="18" t="inlineStr">
        <is>
          <t>Công nhân LĐPT</t>
        </is>
      </c>
      <c r="F189" s="19" t="inlineStr">
        <is>
          <t>X</t>
        </is>
      </c>
      <c r="G189" s="20" t="inlineStr">
        <is>
          <t>CN</t>
        </is>
      </c>
      <c r="H189" s="19" t="inlineStr">
        <is>
          <t>X</t>
        </is>
      </c>
      <c r="I189" s="19" t="inlineStr">
        <is>
          <t>X</t>
        </is>
      </c>
      <c r="J189" s="19" t="inlineStr">
        <is>
          <t>X</t>
        </is>
      </c>
      <c r="K189" s="19" t="inlineStr">
        <is>
          <t>X</t>
        </is>
      </c>
      <c r="L189" s="19" t="inlineStr">
        <is>
          <t>X</t>
        </is>
      </c>
      <c r="M189" s="19" t="inlineStr">
        <is>
          <t>X</t>
        </is>
      </c>
      <c r="N189" s="20" t="inlineStr">
        <is>
          <t>CN</t>
        </is>
      </c>
      <c r="O189" s="19" t="inlineStr">
        <is>
          <t>X</t>
        </is>
      </c>
      <c r="P189" s="19" t="inlineStr">
        <is>
          <t>X</t>
        </is>
      </c>
      <c r="Q189" s="19" t="inlineStr">
        <is>
          <t>X</t>
        </is>
      </c>
      <c r="R189" s="19" t="inlineStr">
        <is>
          <t>X</t>
        </is>
      </c>
      <c r="S189" s="19" t="inlineStr">
        <is>
          <t>X</t>
        </is>
      </c>
      <c r="T189" s="19" t="inlineStr">
        <is>
          <t>X</t>
        </is>
      </c>
      <c r="U189" s="20" t="inlineStr">
        <is>
          <t>CN</t>
        </is>
      </c>
      <c r="V189" s="19" t="inlineStr">
        <is>
          <t>X</t>
        </is>
      </c>
      <c r="W189" s="19" t="inlineStr">
        <is>
          <t>X</t>
        </is>
      </c>
      <c r="X189" s="19" t="inlineStr">
        <is>
          <t>X</t>
        </is>
      </c>
      <c r="Y189" s="19" t="inlineStr">
        <is>
          <t>X</t>
        </is>
      </c>
      <c r="Z189" s="19" t="inlineStr">
        <is>
          <t>X</t>
        </is>
      </c>
      <c r="AA189" s="19" t="inlineStr">
        <is>
          <t>X</t>
        </is>
      </c>
      <c r="AB189" s="20" t="inlineStr">
        <is>
          <t>CN</t>
        </is>
      </c>
      <c r="AC189" s="19" t="inlineStr">
        <is>
          <t>X</t>
        </is>
      </c>
      <c r="AD189" s="19" t="inlineStr">
        <is>
          <t>X</t>
        </is>
      </c>
      <c r="AE189" s="19" t="inlineStr">
        <is>
          <t>X</t>
        </is>
      </c>
      <c r="AF189" s="19" t="inlineStr">
        <is>
          <t>X</t>
        </is>
      </c>
      <c r="AG189" s="19" t="inlineStr">
        <is>
          <t>X</t>
        </is>
      </c>
      <c r="AH189" s="19" t="inlineStr">
        <is>
          <t>X</t>
        </is>
      </c>
      <c r="AI189" s="20" t="inlineStr">
        <is>
          <t>CN</t>
        </is>
      </c>
      <c r="AJ189" s="19" t="inlineStr">
        <is>
          <t>V</t>
        </is>
      </c>
      <c r="AK189" s="21">
        <f>COUNTIF(F189:AJ189,"X") + COUNTIF(F189:AJ189,"x") + COUNTIF(F189:AJ189,"1/2")*0.5 + COUNTIF(F189:AJ189,"0.5")*0.5 + COUNTIF(F189:AJ189,"P")</f>
        <v/>
      </c>
      <c r="AL189" s="17" t="inlineStr">
        <is>
          <t>-</t>
        </is>
      </c>
      <c r="AM189" s="17" t="inlineStr">
        <is>
          <t>-</t>
        </is>
      </c>
      <c r="AN189" s="17" t="inlineStr">
        <is>
          <t>-</t>
        </is>
      </c>
      <c r="AO189" s="17" t="n">
        <v>0</v>
      </c>
      <c r="AP189" s="17">
        <f>AK189</f>
        <v/>
      </c>
      <c r="AQ189" s="21" t="n">
        <v>0</v>
      </c>
      <c r="AR189" s="17">
        <f>COUNTIF(F189:AJ189,"P") + COUNTIF(F189:AJ189,"p")</f>
        <v/>
      </c>
      <c r="AS189" s="18" t="inlineStr"/>
    </row>
    <row r="190">
      <c r="A190" s="17" t="n">
        <v>179</v>
      </c>
      <c r="B190" s="17" t="inlineStr">
        <is>
          <t>10010472</t>
        </is>
      </c>
      <c r="C190" s="18" t="inlineStr">
        <is>
          <t>Trần Văn Mùi</t>
        </is>
      </c>
      <c r="D190" s="17" t="inlineStr">
        <is>
          <t>LDPT</t>
        </is>
      </c>
      <c r="E190" s="18" t="inlineStr">
        <is>
          <t>Công nhân LĐPT</t>
        </is>
      </c>
      <c r="F190" s="19" t="inlineStr">
        <is>
          <t>X</t>
        </is>
      </c>
      <c r="G190" s="20" t="inlineStr">
        <is>
          <t>CN</t>
        </is>
      </c>
      <c r="H190" s="19" t="inlineStr">
        <is>
          <t>X</t>
        </is>
      </c>
      <c r="I190" s="19" t="inlineStr">
        <is>
          <t>X</t>
        </is>
      </c>
      <c r="J190" s="19" t="inlineStr">
        <is>
          <t>X</t>
        </is>
      </c>
      <c r="K190" s="19" t="inlineStr">
        <is>
          <t>X</t>
        </is>
      </c>
      <c r="L190" s="19" t="inlineStr">
        <is>
          <t>X</t>
        </is>
      </c>
      <c r="M190" s="19" t="inlineStr">
        <is>
          <t>X</t>
        </is>
      </c>
      <c r="N190" s="20" t="inlineStr">
        <is>
          <t>CN</t>
        </is>
      </c>
      <c r="O190" s="19" t="inlineStr">
        <is>
          <t>X</t>
        </is>
      </c>
      <c r="P190" s="19" t="inlineStr">
        <is>
          <t>X</t>
        </is>
      </c>
      <c r="Q190" s="19" t="inlineStr">
        <is>
          <t>X</t>
        </is>
      </c>
      <c r="R190" s="19" t="inlineStr">
        <is>
          <t>X</t>
        </is>
      </c>
      <c r="S190" s="19" t="inlineStr">
        <is>
          <t>X</t>
        </is>
      </c>
      <c r="T190" s="19" t="inlineStr">
        <is>
          <t>X</t>
        </is>
      </c>
      <c r="U190" s="20" t="inlineStr">
        <is>
          <t>CN</t>
        </is>
      </c>
      <c r="V190" s="19" t="inlineStr">
        <is>
          <t>X</t>
        </is>
      </c>
      <c r="W190" s="19" t="inlineStr">
        <is>
          <t>X</t>
        </is>
      </c>
      <c r="X190" s="19" t="inlineStr">
        <is>
          <t>X</t>
        </is>
      </c>
      <c r="Y190" s="19" t="inlineStr">
        <is>
          <t>X</t>
        </is>
      </c>
      <c r="Z190" s="19" t="inlineStr">
        <is>
          <t>X</t>
        </is>
      </c>
      <c r="AA190" s="19" t="inlineStr">
        <is>
          <t>X</t>
        </is>
      </c>
      <c r="AB190" s="20" t="inlineStr">
        <is>
          <t>CN</t>
        </is>
      </c>
      <c r="AC190" s="19" t="inlineStr">
        <is>
          <t>X</t>
        </is>
      </c>
      <c r="AD190" s="19" t="inlineStr">
        <is>
          <t>X</t>
        </is>
      </c>
      <c r="AE190" s="19" t="inlineStr">
        <is>
          <t>X</t>
        </is>
      </c>
      <c r="AF190" s="19" t="inlineStr">
        <is>
          <t>X</t>
        </is>
      </c>
      <c r="AG190" s="19" t="inlineStr">
        <is>
          <t>X</t>
        </is>
      </c>
      <c r="AH190" s="19" t="inlineStr">
        <is>
          <t>X</t>
        </is>
      </c>
      <c r="AI190" s="20" t="inlineStr">
        <is>
          <t>CN</t>
        </is>
      </c>
      <c r="AJ190" s="19" t="inlineStr">
        <is>
          <t>V</t>
        </is>
      </c>
      <c r="AK190" s="21">
        <f>COUNTIF(F190:AJ190,"X") + COUNTIF(F190:AJ190,"x") + COUNTIF(F190:AJ190,"1/2")*0.5 + COUNTIF(F190:AJ190,"0.5")*0.5 + COUNTIF(F190:AJ190,"P")</f>
        <v/>
      </c>
      <c r="AL190" s="17" t="inlineStr">
        <is>
          <t>-</t>
        </is>
      </c>
      <c r="AM190" s="17" t="inlineStr">
        <is>
          <t>-</t>
        </is>
      </c>
      <c r="AN190" s="17" t="inlineStr">
        <is>
          <t>-</t>
        </is>
      </c>
      <c r="AO190" s="17" t="n">
        <v>0</v>
      </c>
      <c r="AP190" s="17">
        <f>AK190</f>
        <v/>
      </c>
      <c r="AQ190" s="21" t="n">
        <v>0</v>
      </c>
      <c r="AR190" s="17">
        <f>COUNTIF(F190:AJ190,"P") + COUNTIF(F190:AJ190,"p")</f>
        <v/>
      </c>
      <c r="AS190" s="18" t="inlineStr"/>
    </row>
    <row r="191">
      <c r="A191" s="17" t="n">
        <v>180</v>
      </c>
      <c r="B191" s="17" t="inlineStr">
        <is>
          <t>10010474</t>
        </is>
      </c>
      <c r="C191" s="18" t="inlineStr">
        <is>
          <t>Nguyễn Đình Đồng</t>
        </is>
      </c>
      <c r="D191" s="17" t="inlineStr">
        <is>
          <t>LDPT</t>
        </is>
      </c>
      <c r="E191" s="18" t="inlineStr">
        <is>
          <t>Công nhân LĐPT</t>
        </is>
      </c>
      <c r="F191" s="19" t="inlineStr">
        <is>
          <t>X</t>
        </is>
      </c>
      <c r="G191" s="20" t="inlineStr">
        <is>
          <t>CN</t>
        </is>
      </c>
      <c r="H191" s="19" t="inlineStr">
        <is>
          <t>X</t>
        </is>
      </c>
      <c r="I191" s="19" t="inlineStr">
        <is>
          <t>X</t>
        </is>
      </c>
      <c r="J191" s="19" t="inlineStr">
        <is>
          <t>X</t>
        </is>
      </c>
      <c r="K191" s="19" t="inlineStr">
        <is>
          <t>X</t>
        </is>
      </c>
      <c r="L191" s="19" t="inlineStr">
        <is>
          <t>X</t>
        </is>
      </c>
      <c r="M191" s="19" t="inlineStr">
        <is>
          <t>X</t>
        </is>
      </c>
      <c r="N191" s="20" t="inlineStr">
        <is>
          <t>CN</t>
        </is>
      </c>
      <c r="O191" s="19" t="inlineStr">
        <is>
          <t>X</t>
        </is>
      </c>
      <c r="P191" s="19" t="inlineStr">
        <is>
          <t>X</t>
        </is>
      </c>
      <c r="Q191" s="19" t="inlineStr">
        <is>
          <t>X</t>
        </is>
      </c>
      <c r="R191" s="19" t="inlineStr">
        <is>
          <t>X</t>
        </is>
      </c>
      <c r="S191" s="19" t="inlineStr">
        <is>
          <t>X</t>
        </is>
      </c>
      <c r="T191" s="19" t="inlineStr">
        <is>
          <t>X</t>
        </is>
      </c>
      <c r="U191" s="20" t="inlineStr">
        <is>
          <t>CN</t>
        </is>
      </c>
      <c r="V191" s="19" t="inlineStr">
        <is>
          <t>X</t>
        </is>
      </c>
      <c r="W191" s="19" t="inlineStr">
        <is>
          <t>X</t>
        </is>
      </c>
      <c r="X191" s="19" t="inlineStr">
        <is>
          <t>X</t>
        </is>
      </c>
      <c r="Y191" s="19" t="inlineStr">
        <is>
          <t>X</t>
        </is>
      </c>
      <c r="Z191" s="19" t="inlineStr">
        <is>
          <t>X</t>
        </is>
      </c>
      <c r="AA191" s="19" t="inlineStr">
        <is>
          <t>X</t>
        </is>
      </c>
      <c r="AB191" s="20" t="inlineStr">
        <is>
          <t>CN</t>
        </is>
      </c>
      <c r="AC191" s="19" t="inlineStr">
        <is>
          <t>X</t>
        </is>
      </c>
      <c r="AD191" s="19" t="inlineStr">
        <is>
          <t>X</t>
        </is>
      </c>
      <c r="AE191" s="19" t="inlineStr">
        <is>
          <t>X</t>
        </is>
      </c>
      <c r="AF191" s="19" t="inlineStr">
        <is>
          <t>X</t>
        </is>
      </c>
      <c r="AG191" s="19" t="inlineStr">
        <is>
          <t>X</t>
        </is>
      </c>
      <c r="AH191" s="19" t="inlineStr">
        <is>
          <t>X</t>
        </is>
      </c>
      <c r="AI191" s="20" t="inlineStr">
        <is>
          <t>CN</t>
        </is>
      </c>
      <c r="AJ191" s="19" t="inlineStr">
        <is>
          <t>X</t>
        </is>
      </c>
      <c r="AK191" s="21">
        <f>COUNTIF(F191:AJ191,"X") + COUNTIF(F191:AJ191,"x") + COUNTIF(F191:AJ191,"1/2")*0.5 + COUNTIF(F191:AJ191,"0.5")*0.5 + COUNTIF(F191:AJ191,"P")</f>
        <v/>
      </c>
      <c r="AL191" s="17" t="inlineStr">
        <is>
          <t>-</t>
        </is>
      </c>
      <c r="AM191" s="17" t="inlineStr">
        <is>
          <t>-</t>
        </is>
      </c>
      <c r="AN191" s="17" t="inlineStr">
        <is>
          <t>-</t>
        </is>
      </c>
      <c r="AO191" s="17" t="n">
        <v>0</v>
      </c>
      <c r="AP191" s="17">
        <f>AK191</f>
        <v/>
      </c>
      <c r="AQ191" s="21" t="n">
        <v>0</v>
      </c>
      <c r="AR191" s="17">
        <f>COUNTIF(F191:AJ191,"P") + COUNTIF(F191:AJ191,"p")</f>
        <v/>
      </c>
      <c r="AS191" s="18" t="inlineStr"/>
    </row>
    <row r="192">
      <c r="A192" s="17" t="n">
        <v>181</v>
      </c>
      <c r="B192" s="17" t="inlineStr">
        <is>
          <t>10010475</t>
        </is>
      </c>
      <c r="C192" s="18" t="inlineStr">
        <is>
          <t>Trịnh Thị Bẩy</t>
        </is>
      </c>
      <c r="D192" s="17" t="inlineStr">
        <is>
          <t>LDPT</t>
        </is>
      </c>
      <c r="E192" s="18" t="inlineStr">
        <is>
          <t>Công nhân LĐPT</t>
        </is>
      </c>
      <c r="F192" s="19" t="inlineStr">
        <is>
          <t>X</t>
        </is>
      </c>
      <c r="G192" s="20" t="inlineStr">
        <is>
          <t>CN</t>
        </is>
      </c>
      <c r="H192" s="19" t="inlineStr">
        <is>
          <t>X</t>
        </is>
      </c>
      <c r="I192" s="19" t="inlineStr">
        <is>
          <t>X</t>
        </is>
      </c>
      <c r="J192" s="19" t="inlineStr">
        <is>
          <t>X</t>
        </is>
      </c>
      <c r="K192" s="19" t="inlineStr">
        <is>
          <t>X</t>
        </is>
      </c>
      <c r="L192" s="19" t="inlineStr">
        <is>
          <t>X</t>
        </is>
      </c>
      <c r="M192" s="19" t="inlineStr">
        <is>
          <t>X</t>
        </is>
      </c>
      <c r="N192" s="20" t="inlineStr">
        <is>
          <t>CN</t>
        </is>
      </c>
      <c r="O192" s="19" t="inlineStr">
        <is>
          <t>X</t>
        </is>
      </c>
      <c r="P192" s="19" t="inlineStr">
        <is>
          <t>X</t>
        </is>
      </c>
      <c r="Q192" s="19" t="inlineStr">
        <is>
          <t>X</t>
        </is>
      </c>
      <c r="R192" s="19" t="inlineStr">
        <is>
          <t>X</t>
        </is>
      </c>
      <c r="S192" s="19" t="inlineStr">
        <is>
          <t>X</t>
        </is>
      </c>
      <c r="T192" s="19" t="inlineStr">
        <is>
          <t>X</t>
        </is>
      </c>
      <c r="U192" s="20" t="inlineStr">
        <is>
          <t>CN</t>
        </is>
      </c>
      <c r="V192" s="19" t="inlineStr">
        <is>
          <t>X</t>
        </is>
      </c>
      <c r="W192" s="19" t="inlineStr">
        <is>
          <t>X</t>
        </is>
      </c>
      <c r="X192" s="19" t="inlineStr">
        <is>
          <t>X</t>
        </is>
      </c>
      <c r="Y192" s="19" t="inlineStr">
        <is>
          <t>X</t>
        </is>
      </c>
      <c r="Z192" s="19" t="inlineStr">
        <is>
          <t>X</t>
        </is>
      </c>
      <c r="AA192" s="19" t="inlineStr">
        <is>
          <t>X</t>
        </is>
      </c>
      <c r="AB192" s="20" t="inlineStr">
        <is>
          <t>CN</t>
        </is>
      </c>
      <c r="AC192" s="19" t="inlineStr">
        <is>
          <t>X</t>
        </is>
      </c>
      <c r="AD192" s="19" t="inlineStr">
        <is>
          <t>X</t>
        </is>
      </c>
      <c r="AE192" s="19" t="inlineStr">
        <is>
          <t>X</t>
        </is>
      </c>
      <c r="AF192" s="19" t="inlineStr">
        <is>
          <t>X</t>
        </is>
      </c>
      <c r="AG192" s="19" t="inlineStr">
        <is>
          <t>V</t>
        </is>
      </c>
      <c r="AH192" s="19" t="inlineStr">
        <is>
          <t>V</t>
        </is>
      </c>
      <c r="AI192" s="20" t="inlineStr">
        <is>
          <t>CN</t>
        </is>
      </c>
      <c r="AJ192" s="19" t="inlineStr">
        <is>
          <t>V</t>
        </is>
      </c>
      <c r="AK192" s="21">
        <f>COUNTIF(F192:AJ192,"X") + COUNTIF(F192:AJ192,"x") + COUNTIF(F192:AJ192,"1/2")*0.5 + COUNTIF(F192:AJ192,"0.5")*0.5 + COUNTIF(F192:AJ192,"P")</f>
        <v/>
      </c>
      <c r="AL192" s="17" t="inlineStr">
        <is>
          <t>-</t>
        </is>
      </c>
      <c r="AM192" s="17" t="inlineStr">
        <is>
          <t>-</t>
        </is>
      </c>
      <c r="AN192" s="17" t="inlineStr">
        <is>
          <t>-</t>
        </is>
      </c>
      <c r="AO192" s="17" t="n">
        <v>0</v>
      </c>
      <c r="AP192" s="17">
        <f>AK192</f>
        <v/>
      </c>
      <c r="AQ192" s="21" t="n">
        <v>0</v>
      </c>
      <c r="AR192" s="17">
        <f>COUNTIF(F192:AJ192,"P") + COUNTIF(F192:AJ192,"p")</f>
        <v/>
      </c>
      <c r="AS192" s="18" t="inlineStr"/>
    </row>
    <row r="193">
      <c r="A193" s="17" t="n">
        <v>182</v>
      </c>
      <c r="B193" s="17" t="inlineStr">
        <is>
          <t>10010479</t>
        </is>
      </c>
      <c r="C193" s="18" t="inlineStr">
        <is>
          <t>Nguyễn Thị Kim Dung</t>
        </is>
      </c>
      <c r="D193" s="17" t="inlineStr">
        <is>
          <t>LDPT</t>
        </is>
      </c>
      <c r="E193" s="18" t="inlineStr">
        <is>
          <t>Công nhân LĐPT</t>
        </is>
      </c>
      <c r="F193" s="19" t="inlineStr">
        <is>
          <t>X</t>
        </is>
      </c>
      <c r="G193" s="20" t="inlineStr">
        <is>
          <t>CN</t>
        </is>
      </c>
      <c r="H193" s="19" t="inlineStr">
        <is>
          <t>X</t>
        </is>
      </c>
      <c r="I193" s="19" t="inlineStr">
        <is>
          <t>X</t>
        </is>
      </c>
      <c r="J193" s="19" t="inlineStr">
        <is>
          <t>X</t>
        </is>
      </c>
      <c r="K193" s="19" t="inlineStr">
        <is>
          <t>X</t>
        </is>
      </c>
      <c r="L193" s="19" t="inlineStr">
        <is>
          <t>X</t>
        </is>
      </c>
      <c r="M193" s="19" t="inlineStr">
        <is>
          <t>X</t>
        </is>
      </c>
      <c r="N193" s="20" t="inlineStr">
        <is>
          <t>CN</t>
        </is>
      </c>
      <c r="O193" s="19" t="inlineStr">
        <is>
          <t>X</t>
        </is>
      </c>
      <c r="P193" s="19" t="inlineStr">
        <is>
          <t>X</t>
        </is>
      </c>
      <c r="Q193" s="19" t="inlineStr">
        <is>
          <t>X</t>
        </is>
      </c>
      <c r="R193" s="19" t="inlineStr">
        <is>
          <t>X</t>
        </is>
      </c>
      <c r="S193" s="19" t="inlineStr">
        <is>
          <t>X</t>
        </is>
      </c>
      <c r="T193" s="19" t="inlineStr">
        <is>
          <t>X</t>
        </is>
      </c>
      <c r="U193" s="20" t="inlineStr">
        <is>
          <t>CN</t>
        </is>
      </c>
      <c r="V193" s="19" t="inlineStr">
        <is>
          <t>X</t>
        </is>
      </c>
      <c r="W193" s="19" t="inlineStr">
        <is>
          <t>X</t>
        </is>
      </c>
      <c r="X193" s="19" t="inlineStr">
        <is>
          <t>X</t>
        </is>
      </c>
      <c r="Y193" s="19" t="inlineStr">
        <is>
          <t>X</t>
        </is>
      </c>
      <c r="Z193" s="19" t="inlineStr">
        <is>
          <t>X</t>
        </is>
      </c>
      <c r="AA193" s="19" t="inlineStr">
        <is>
          <t>X</t>
        </is>
      </c>
      <c r="AB193" s="20" t="inlineStr">
        <is>
          <t>CN</t>
        </is>
      </c>
      <c r="AC193" s="19" t="inlineStr">
        <is>
          <t>X</t>
        </is>
      </c>
      <c r="AD193" s="19" t="inlineStr">
        <is>
          <t>X</t>
        </is>
      </c>
      <c r="AE193" s="19" t="inlineStr">
        <is>
          <t>X</t>
        </is>
      </c>
      <c r="AF193" s="19" t="inlineStr">
        <is>
          <t>X</t>
        </is>
      </c>
      <c r="AG193" s="19" t="inlineStr">
        <is>
          <t>X</t>
        </is>
      </c>
      <c r="AH193" s="19" t="inlineStr">
        <is>
          <t>X</t>
        </is>
      </c>
      <c r="AI193" s="20" t="inlineStr">
        <is>
          <t>CN</t>
        </is>
      </c>
      <c r="AJ193" s="19" t="inlineStr">
        <is>
          <t>X</t>
        </is>
      </c>
      <c r="AK193" s="21">
        <f>COUNTIF(F193:AJ193,"X") + COUNTIF(F193:AJ193,"x") + COUNTIF(F193:AJ193,"1/2")*0.5 + COUNTIF(F193:AJ193,"0.5")*0.5 + COUNTIF(F193:AJ193,"P")</f>
        <v/>
      </c>
      <c r="AL193" s="17" t="inlineStr">
        <is>
          <t>-</t>
        </is>
      </c>
      <c r="AM193" s="17" t="inlineStr">
        <is>
          <t>-</t>
        </is>
      </c>
      <c r="AN193" s="17" t="inlineStr">
        <is>
          <t>-</t>
        </is>
      </c>
      <c r="AO193" s="17" t="n">
        <v>0</v>
      </c>
      <c r="AP193" s="17">
        <f>AK193</f>
        <v/>
      </c>
      <c r="AQ193" s="21" t="n">
        <v>0</v>
      </c>
      <c r="AR193" s="17">
        <f>COUNTIF(F193:AJ193,"P") + COUNTIF(F193:AJ193,"p")</f>
        <v/>
      </c>
      <c r="AS193" s="18" t="inlineStr"/>
    </row>
    <row r="194">
      <c r="A194" s="17" t="n">
        <v>183</v>
      </c>
      <c r="B194" s="17" t="inlineStr">
        <is>
          <t>10010480</t>
        </is>
      </c>
      <c r="C194" s="18" t="inlineStr">
        <is>
          <t>Nguyễn Thanh Trường</t>
        </is>
      </c>
      <c r="D194" s="17" t="inlineStr">
        <is>
          <t>LDPT</t>
        </is>
      </c>
      <c r="E194" s="18" t="inlineStr">
        <is>
          <t>Công nhân LĐPT</t>
        </is>
      </c>
      <c r="F194" s="19" t="inlineStr">
        <is>
          <t>X</t>
        </is>
      </c>
      <c r="G194" s="20" t="inlineStr">
        <is>
          <t>CN</t>
        </is>
      </c>
      <c r="H194" s="19" t="inlineStr">
        <is>
          <t>X</t>
        </is>
      </c>
      <c r="I194" s="19" t="inlineStr">
        <is>
          <t>X</t>
        </is>
      </c>
      <c r="J194" s="19" t="inlineStr">
        <is>
          <t>X</t>
        </is>
      </c>
      <c r="K194" s="19" t="inlineStr">
        <is>
          <t>X</t>
        </is>
      </c>
      <c r="L194" s="19" t="inlineStr">
        <is>
          <t>X</t>
        </is>
      </c>
      <c r="M194" s="19" t="inlineStr">
        <is>
          <t>X</t>
        </is>
      </c>
      <c r="N194" s="20" t="inlineStr">
        <is>
          <t>CN</t>
        </is>
      </c>
      <c r="O194" s="19" t="inlineStr">
        <is>
          <t>X</t>
        </is>
      </c>
      <c r="P194" s="19" t="inlineStr">
        <is>
          <t>X</t>
        </is>
      </c>
      <c r="Q194" s="19" t="inlineStr">
        <is>
          <t>X</t>
        </is>
      </c>
      <c r="R194" s="19" t="inlineStr">
        <is>
          <t>X</t>
        </is>
      </c>
      <c r="S194" s="19" t="inlineStr">
        <is>
          <t>X</t>
        </is>
      </c>
      <c r="T194" s="19" t="inlineStr">
        <is>
          <t>X</t>
        </is>
      </c>
      <c r="U194" s="20" t="inlineStr">
        <is>
          <t>CN</t>
        </is>
      </c>
      <c r="V194" s="19" t="inlineStr">
        <is>
          <t>X</t>
        </is>
      </c>
      <c r="W194" s="19" t="inlineStr">
        <is>
          <t>V</t>
        </is>
      </c>
      <c r="X194" s="19" t="inlineStr">
        <is>
          <t>V</t>
        </is>
      </c>
      <c r="Y194" s="19" t="inlineStr">
        <is>
          <t>V</t>
        </is>
      </c>
      <c r="Z194" s="19" t="inlineStr">
        <is>
          <t>V</t>
        </is>
      </c>
      <c r="AA194" s="19" t="inlineStr">
        <is>
          <t>V</t>
        </is>
      </c>
      <c r="AB194" s="20" t="inlineStr">
        <is>
          <t>CN</t>
        </is>
      </c>
      <c r="AC194" s="19" t="inlineStr">
        <is>
          <t>V</t>
        </is>
      </c>
      <c r="AD194" s="19" t="inlineStr">
        <is>
          <t>V</t>
        </is>
      </c>
      <c r="AE194" s="19" t="inlineStr">
        <is>
          <t>V</t>
        </is>
      </c>
      <c r="AF194" s="19" t="inlineStr">
        <is>
          <t>V</t>
        </is>
      </c>
      <c r="AG194" s="19" t="inlineStr">
        <is>
          <t>V</t>
        </is>
      </c>
      <c r="AH194" s="19" t="inlineStr">
        <is>
          <t>V</t>
        </is>
      </c>
      <c r="AI194" s="20" t="inlineStr">
        <is>
          <t>CN</t>
        </is>
      </c>
      <c r="AJ194" s="19" t="inlineStr">
        <is>
          <t>V</t>
        </is>
      </c>
      <c r="AK194" s="21">
        <f>COUNTIF(F194:AJ194,"X") + COUNTIF(F194:AJ194,"x") + COUNTIF(F194:AJ194,"1/2")*0.5 + COUNTIF(F194:AJ194,"0.5")*0.5 + COUNTIF(F194:AJ194,"P")</f>
        <v/>
      </c>
      <c r="AL194" s="17" t="inlineStr">
        <is>
          <t>-</t>
        </is>
      </c>
      <c r="AM194" s="17" t="inlineStr">
        <is>
          <t>-</t>
        </is>
      </c>
      <c r="AN194" s="17" t="inlineStr">
        <is>
          <t>-</t>
        </is>
      </c>
      <c r="AO194" s="17" t="n">
        <v>0</v>
      </c>
      <c r="AP194" s="17">
        <f>AK194</f>
        <v/>
      </c>
      <c r="AQ194" s="21" t="n">
        <v>0</v>
      </c>
      <c r="AR194" s="17">
        <f>COUNTIF(F194:AJ194,"P") + COUNTIF(F194:AJ194,"p")</f>
        <v/>
      </c>
      <c r="AS194" s="18" t="inlineStr"/>
    </row>
    <row r="195">
      <c r="A195" s="17" t="n">
        <v>184</v>
      </c>
      <c r="B195" s="17" t="inlineStr">
        <is>
          <t>10010612</t>
        </is>
      </c>
      <c r="C195" s="18" t="inlineStr">
        <is>
          <t>Lê Văn Dễ</t>
        </is>
      </c>
      <c r="D195" s="17" t="inlineStr">
        <is>
          <t>LDPT</t>
        </is>
      </c>
      <c r="E195" s="18" t="inlineStr">
        <is>
          <t>Công nhân LĐPT</t>
        </is>
      </c>
      <c r="F195" s="19" t="inlineStr">
        <is>
          <t>X</t>
        </is>
      </c>
      <c r="G195" s="20" t="inlineStr">
        <is>
          <t>CN</t>
        </is>
      </c>
      <c r="H195" s="19" t="inlineStr">
        <is>
          <t>X</t>
        </is>
      </c>
      <c r="I195" s="19" t="inlineStr">
        <is>
          <t>X</t>
        </is>
      </c>
      <c r="J195" s="19" t="inlineStr">
        <is>
          <t>X</t>
        </is>
      </c>
      <c r="K195" s="19" t="inlineStr">
        <is>
          <t>X</t>
        </is>
      </c>
      <c r="L195" s="19" t="inlineStr">
        <is>
          <t>X</t>
        </is>
      </c>
      <c r="M195" s="19" t="inlineStr">
        <is>
          <t>X</t>
        </is>
      </c>
      <c r="N195" s="20" t="inlineStr">
        <is>
          <t>CN</t>
        </is>
      </c>
      <c r="O195" s="19" t="inlineStr">
        <is>
          <t>X</t>
        </is>
      </c>
      <c r="P195" s="19" t="inlineStr">
        <is>
          <t>X</t>
        </is>
      </c>
      <c r="Q195" s="19" t="inlineStr">
        <is>
          <t>X</t>
        </is>
      </c>
      <c r="R195" s="19" t="inlineStr">
        <is>
          <t>X</t>
        </is>
      </c>
      <c r="S195" s="19" t="inlineStr">
        <is>
          <t>X</t>
        </is>
      </c>
      <c r="T195" s="19" t="inlineStr">
        <is>
          <t>X</t>
        </is>
      </c>
      <c r="U195" s="20" t="inlineStr">
        <is>
          <t>CN</t>
        </is>
      </c>
      <c r="V195" s="19" t="inlineStr">
        <is>
          <t>X</t>
        </is>
      </c>
      <c r="W195" s="19" t="inlineStr">
        <is>
          <t>X</t>
        </is>
      </c>
      <c r="X195" s="19" t="inlineStr">
        <is>
          <t>X</t>
        </is>
      </c>
      <c r="Y195" s="19" t="inlineStr">
        <is>
          <t>X</t>
        </is>
      </c>
      <c r="Z195" s="19" t="inlineStr">
        <is>
          <t>X</t>
        </is>
      </c>
      <c r="AA195" s="19" t="inlineStr">
        <is>
          <t>X</t>
        </is>
      </c>
      <c r="AB195" s="20" t="inlineStr">
        <is>
          <t>CN</t>
        </is>
      </c>
      <c r="AC195" s="19" t="inlineStr">
        <is>
          <t>X</t>
        </is>
      </c>
      <c r="AD195" s="19" t="inlineStr">
        <is>
          <t>X</t>
        </is>
      </c>
      <c r="AE195" s="19" t="inlineStr">
        <is>
          <t>X</t>
        </is>
      </c>
      <c r="AF195" s="19" t="inlineStr">
        <is>
          <t>X</t>
        </is>
      </c>
      <c r="AG195" s="19" t="inlineStr">
        <is>
          <t>X</t>
        </is>
      </c>
      <c r="AH195" s="19" t="inlineStr">
        <is>
          <t>X</t>
        </is>
      </c>
      <c r="AI195" s="20" t="inlineStr">
        <is>
          <t>CN</t>
        </is>
      </c>
      <c r="AJ195" s="19" t="inlineStr">
        <is>
          <t>X</t>
        </is>
      </c>
      <c r="AK195" s="21">
        <f>COUNTIF(F195:AJ195,"X") + COUNTIF(F195:AJ195,"x") + COUNTIF(F195:AJ195,"1/2")*0.5 + COUNTIF(F195:AJ195,"0.5")*0.5 + COUNTIF(F195:AJ195,"P")</f>
        <v/>
      </c>
      <c r="AL195" s="17" t="inlineStr">
        <is>
          <t>-</t>
        </is>
      </c>
      <c r="AM195" s="17" t="inlineStr">
        <is>
          <t>-</t>
        </is>
      </c>
      <c r="AN195" s="17" t="inlineStr">
        <is>
          <t>-</t>
        </is>
      </c>
      <c r="AO195" s="17" t="n">
        <v>0</v>
      </c>
      <c r="AP195" s="17">
        <f>AK195</f>
        <v/>
      </c>
      <c r="AQ195" s="21" t="n">
        <v>0</v>
      </c>
      <c r="AR195" s="17">
        <f>COUNTIF(F195:AJ195,"P") + COUNTIF(F195:AJ195,"p")</f>
        <v/>
      </c>
      <c r="AS195" s="18" t="inlineStr"/>
    </row>
    <row r="196">
      <c r="A196" s="17" t="n">
        <v>185</v>
      </c>
      <c r="B196" s="17" t="inlineStr">
        <is>
          <t>10010614</t>
        </is>
      </c>
      <c r="C196" s="18" t="inlineStr">
        <is>
          <t>Lưu Ngọc Toản</t>
        </is>
      </c>
      <c r="D196" s="17" t="inlineStr">
        <is>
          <t>LDPT</t>
        </is>
      </c>
      <c r="E196" s="18" t="inlineStr">
        <is>
          <t>Công nhân LĐPT</t>
        </is>
      </c>
      <c r="F196" s="19" t="inlineStr">
        <is>
          <t>X</t>
        </is>
      </c>
      <c r="G196" s="20" t="inlineStr">
        <is>
          <t>CN</t>
        </is>
      </c>
      <c r="H196" s="19" t="inlineStr">
        <is>
          <t>X</t>
        </is>
      </c>
      <c r="I196" s="19" t="inlineStr">
        <is>
          <t>X</t>
        </is>
      </c>
      <c r="J196" s="19" t="inlineStr">
        <is>
          <t>X</t>
        </is>
      </c>
      <c r="K196" s="19" t="inlineStr">
        <is>
          <t>X</t>
        </is>
      </c>
      <c r="L196" s="19" t="inlineStr">
        <is>
          <t>X</t>
        </is>
      </c>
      <c r="M196" s="19" t="inlineStr">
        <is>
          <t>X</t>
        </is>
      </c>
      <c r="N196" s="20" t="inlineStr">
        <is>
          <t>CN</t>
        </is>
      </c>
      <c r="O196" s="19" t="inlineStr">
        <is>
          <t>X</t>
        </is>
      </c>
      <c r="P196" s="19" t="inlineStr">
        <is>
          <t>X</t>
        </is>
      </c>
      <c r="Q196" s="19" t="inlineStr">
        <is>
          <t>X</t>
        </is>
      </c>
      <c r="R196" s="19" t="inlineStr">
        <is>
          <t>X</t>
        </is>
      </c>
      <c r="S196" s="19" t="inlineStr">
        <is>
          <t>X</t>
        </is>
      </c>
      <c r="T196" s="19" t="inlineStr">
        <is>
          <t>X</t>
        </is>
      </c>
      <c r="U196" s="20" t="inlineStr">
        <is>
          <t>CN</t>
        </is>
      </c>
      <c r="V196" s="19" t="inlineStr">
        <is>
          <t>X</t>
        </is>
      </c>
      <c r="W196" s="19" t="inlineStr">
        <is>
          <t>X</t>
        </is>
      </c>
      <c r="X196" s="19" t="inlineStr">
        <is>
          <t>X</t>
        </is>
      </c>
      <c r="Y196" s="19" t="inlineStr">
        <is>
          <t>X</t>
        </is>
      </c>
      <c r="Z196" s="19" t="inlineStr">
        <is>
          <t>X</t>
        </is>
      </c>
      <c r="AA196" s="19" t="inlineStr">
        <is>
          <t>X</t>
        </is>
      </c>
      <c r="AB196" s="20" t="inlineStr">
        <is>
          <t>CN</t>
        </is>
      </c>
      <c r="AC196" s="19" t="inlineStr">
        <is>
          <t>X</t>
        </is>
      </c>
      <c r="AD196" s="19" t="inlineStr">
        <is>
          <t>X</t>
        </is>
      </c>
      <c r="AE196" s="19" t="inlineStr">
        <is>
          <t>X</t>
        </is>
      </c>
      <c r="AF196" s="19" t="inlineStr">
        <is>
          <t>X</t>
        </is>
      </c>
      <c r="AG196" s="19" t="inlineStr">
        <is>
          <t>X</t>
        </is>
      </c>
      <c r="AH196" s="19" t="inlineStr">
        <is>
          <t>X</t>
        </is>
      </c>
      <c r="AI196" s="20" t="inlineStr">
        <is>
          <t>CN</t>
        </is>
      </c>
      <c r="AJ196" s="19" t="inlineStr">
        <is>
          <t>X</t>
        </is>
      </c>
      <c r="AK196" s="21">
        <f>COUNTIF(F196:AJ196,"X") + COUNTIF(F196:AJ196,"x") + COUNTIF(F196:AJ196,"1/2")*0.5 + COUNTIF(F196:AJ196,"0.5")*0.5 + COUNTIF(F196:AJ196,"P")</f>
        <v/>
      </c>
      <c r="AL196" s="17" t="inlineStr">
        <is>
          <t>-</t>
        </is>
      </c>
      <c r="AM196" s="17" t="inlineStr">
        <is>
          <t>-</t>
        </is>
      </c>
      <c r="AN196" s="17" t="inlineStr">
        <is>
          <t>-</t>
        </is>
      </c>
      <c r="AO196" s="17" t="n">
        <v>0</v>
      </c>
      <c r="AP196" s="17">
        <f>AK196</f>
        <v/>
      </c>
      <c r="AQ196" s="21" t="n">
        <v>0</v>
      </c>
      <c r="AR196" s="17">
        <f>COUNTIF(F196:AJ196,"P") + COUNTIF(F196:AJ196,"p")</f>
        <v/>
      </c>
      <c r="AS196" s="18" t="inlineStr"/>
    </row>
    <row r="197">
      <c r="A197" s="17" t="n">
        <v>186</v>
      </c>
      <c r="B197" s="17" t="inlineStr">
        <is>
          <t>10011064</t>
        </is>
      </c>
      <c r="C197" s="18" t="inlineStr">
        <is>
          <t>Vũ Văn Mơ</t>
        </is>
      </c>
      <c r="D197" s="17" t="inlineStr">
        <is>
          <t>LDPT</t>
        </is>
      </c>
      <c r="E197" s="18" t="inlineStr">
        <is>
          <t>Công nhân LĐPT</t>
        </is>
      </c>
      <c r="F197" s="19" t="inlineStr">
        <is>
          <t>X</t>
        </is>
      </c>
      <c r="G197" s="20" t="inlineStr">
        <is>
          <t>CN</t>
        </is>
      </c>
      <c r="H197" s="19" t="inlineStr">
        <is>
          <t>X</t>
        </is>
      </c>
      <c r="I197" s="19" t="inlineStr">
        <is>
          <t>X</t>
        </is>
      </c>
      <c r="J197" s="19" t="inlineStr">
        <is>
          <t>X</t>
        </is>
      </c>
      <c r="K197" s="19" t="inlineStr">
        <is>
          <t>X</t>
        </is>
      </c>
      <c r="L197" s="19" t="inlineStr">
        <is>
          <t>X</t>
        </is>
      </c>
      <c r="M197" s="19" t="inlineStr">
        <is>
          <t>X</t>
        </is>
      </c>
      <c r="N197" s="20" t="inlineStr">
        <is>
          <t>CN</t>
        </is>
      </c>
      <c r="O197" s="19" t="inlineStr">
        <is>
          <t>X</t>
        </is>
      </c>
      <c r="P197" s="19" t="inlineStr">
        <is>
          <t>X</t>
        </is>
      </c>
      <c r="Q197" s="19" t="inlineStr">
        <is>
          <t>X</t>
        </is>
      </c>
      <c r="R197" s="19" t="inlineStr">
        <is>
          <t>X</t>
        </is>
      </c>
      <c r="S197" s="19" t="inlineStr">
        <is>
          <t>X</t>
        </is>
      </c>
      <c r="T197" s="19" t="inlineStr">
        <is>
          <t>X</t>
        </is>
      </c>
      <c r="U197" s="20" t="inlineStr">
        <is>
          <t>CN</t>
        </is>
      </c>
      <c r="V197" s="19" t="inlineStr">
        <is>
          <t>X</t>
        </is>
      </c>
      <c r="W197" s="19" t="inlineStr">
        <is>
          <t>X</t>
        </is>
      </c>
      <c r="X197" s="19" t="inlineStr">
        <is>
          <t>X</t>
        </is>
      </c>
      <c r="Y197" s="19" t="inlineStr">
        <is>
          <t>X</t>
        </is>
      </c>
      <c r="Z197" s="19" t="inlineStr">
        <is>
          <t>X</t>
        </is>
      </c>
      <c r="AA197" s="19" t="inlineStr">
        <is>
          <t>X</t>
        </is>
      </c>
      <c r="AB197" s="20" t="inlineStr">
        <is>
          <t>CN</t>
        </is>
      </c>
      <c r="AC197" s="19" t="inlineStr">
        <is>
          <t>X</t>
        </is>
      </c>
      <c r="AD197" s="19" t="inlineStr">
        <is>
          <t>V</t>
        </is>
      </c>
      <c r="AE197" s="19" t="inlineStr">
        <is>
          <t>V</t>
        </is>
      </c>
      <c r="AF197" s="19" t="inlineStr">
        <is>
          <t>V</t>
        </is>
      </c>
      <c r="AG197" s="19" t="inlineStr">
        <is>
          <t>V</t>
        </is>
      </c>
      <c r="AH197" s="19" t="inlineStr">
        <is>
          <t>V</t>
        </is>
      </c>
      <c r="AI197" s="20" t="inlineStr">
        <is>
          <t>CN</t>
        </is>
      </c>
      <c r="AJ197" s="19" t="inlineStr">
        <is>
          <t>V</t>
        </is>
      </c>
      <c r="AK197" s="21">
        <f>COUNTIF(F197:AJ197,"X") + COUNTIF(F197:AJ197,"x") + COUNTIF(F197:AJ197,"1/2")*0.5 + COUNTIF(F197:AJ197,"0.5")*0.5 + COUNTIF(F197:AJ197,"P")</f>
        <v/>
      </c>
      <c r="AL197" s="17" t="inlineStr">
        <is>
          <t>-</t>
        </is>
      </c>
      <c r="AM197" s="17" t="inlineStr">
        <is>
          <t>-</t>
        </is>
      </c>
      <c r="AN197" s="17" t="inlineStr">
        <is>
          <t>-</t>
        </is>
      </c>
      <c r="AO197" s="17" t="n">
        <v>0</v>
      </c>
      <c r="AP197" s="17">
        <f>AK197</f>
        <v/>
      </c>
      <c r="AQ197" s="21" t="n">
        <v>0</v>
      </c>
      <c r="AR197" s="17">
        <f>COUNTIF(F197:AJ197,"P") + COUNTIF(F197:AJ197,"p")</f>
        <v/>
      </c>
      <c r="AS197" s="18" t="inlineStr"/>
    </row>
    <row r="198">
      <c r="A198" s="17" t="n">
        <v>187</v>
      </c>
      <c r="B198" s="17" t="inlineStr">
        <is>
          <t>10011065</t>
        </is>
      </c>
      <c r="C198" s="18" t="inlineStr">
        <is>
          <t>Nguyễn Văn Huynh</t>
        </is>
      </c>
      <c r="D198" s="17" t="inlineStr">
        <is>
          <t>LDPT</t>
        </is>
      </c>
      <c r="E198" s="18" t="inlineStr">
        <is>
          <t>Công nhân LĐPT</t>
        </is>
      </c>
      <c r="F198" s="19" t="inlineStr">
        <is>
          <t>X</t>
        </is>
      </c>
      <c r="G198" s="20" t="inlineStr">
        <is>
          <t>CN</t>
        </is>
      </c>
      <c r="H198" s="19" t="inlineStr">
        <is>
          <t>X</t>
        </is>
      </c>
      <c r="I198" s="19" t="inlineStr">
        <is>
          <t>X</t>
        </is>
      </c>
      <c r="J198" s="19" t="inlineStr">
        <is>
          <t>X</t>
        </is>
      </c>
      <c r="K198" s="19" t="inlineStr">
        <is>
          <t>X</t>
        </is>
      </c>
      <c r="L198" s="19" t="inlineStr">
        <is>
          <t>X</t>
        </is>
      </c>
      <c r="M198" s="19" t="inlineStr">
        <is>
          <t>X</t>
        </is>
      </c>
      <c r="N198" s="20" t="inlineStr">
        <is>
          <t>CN</t>
        </is>
      </c>
      <c r="O198" s="19" t="inlineStr">
        <is>
          <t>X</t>
        </is>
      </c>
      <c r="P198" s="19" t="inlineStr">
        <is>
          <t>X</t>
        </is>
      </c>
      <c r="Q198" s="19" t="inlineStr">
        <is>
          <t>X</t>
        </is>
      </c>
      <c r="R198" s="19" t="inlineStr">
        <is>
          <t>X</t>
        </is>
      </c>
      <c r="S198" s="19" t="inlineStr">
        <is>
          <t>X</t>
        </is>
      </c>
      <c r="T198" s="19" t="inlineStr">
        <is>
          <t>X</t>
        </is>
      </c>
      <c r="U198" s="20" t="inlineStr">
        <is>
          <t>CN</t>
        </is>
      </c>
      <c r="V198" s="19" t="inlineStr">
        <is>
          <t>X</t>
        </is>
      </c>
      <c r="W198" s="19" t="inlineStr">
        <is>
          <t>X</t>
        </is>
      </c>
      <c r="X198" s="19" t="inlineStr">
        <is>
          <t>X</t>
        </is>
      </c>
      <c r="Y198" s="19" t="inlineStr">
        <is>
          <t>X</t>
        </is>
      </c>
      <c r="Z198" s="19" t="inlineStr">
        <is>
          <t>X</t>
        </is>
      </c>
      <c r="AA198" s="19" t="inlineStr">
        <is>
          <t>X</t>
        </is>
      </c>
      <c r="AB198" s="20" t="inlineStr">
        <is>
          <t>CN</t>
        </is>
      </c>
      <c r="AC198" s="19" t="inlineStr">
        <is>
          <t>X</t>
        </is>
      </c>
      <c r="AD198" s="19" t="inlineStr">
        <is>
          <t>X</t>
        </is>
      </c>
      <c r="AE198" s="19" t="inlineStr">
        <is>
          <t>X</t>
        </is>
      </c>
      <c r="AF198" s="19" t="inlineStr">
        <is>
          <t>V</t>
        </is>
      </c>
      <c r="AG198" s="19" t="inlineStr">
        <is>
          <t>V</t>
        </is>
      </c>
      <c r="AH198" s="19" t="inlineStr">
        <is>
          <t>V</t>
        </is>
      </c>
      <c r="AI198" s="20" t="inlineStr">
        <is>
          <t>CN</t>
        </is>
      </c>
      <c r="AJ198" s="19" t="inlineStr">
        <is>
          <t>V</t>
        </is>
      </c>
      <c r="AK198" s="21">
        <f>COUNTIF(F198:AJ198,"X") + COUNTIF(F198:AJ198,"x") + COUNTIF(F198:AJ198,"1/2")*0.5 + COUNTIF(F198:AJ198,"0.5")*0.5 + COUNTIF(F198:AJ198,"P")</f>
        <v/>
      </c>
      <c r="AL198" s="17" t="inlineStr">
        <is>
          <t>-</t>
        </is>
      </c>
      <c r="AM198" s="17" t="inlineStr">
        <is>
          <t>-</t>
        </is>
      </c>
      <c r="AN198" s="17" t="inlineStr">
        <is>
          <t>-</t>
        </is>
      </c>
      <c r="AO198" s="17" t="n">
        <v>0</v>
      </c>
      <c r="AP198" s="17">
        <f>AK198</f>
        <v/>
      </c>
      <c r="AQ198" s="21" t="n">
        <v>0</v>
      </c>
      <c r="AR198" s="17">
        <f>COUNTIF(F198:AJ198,"P") + COUNTIF(F198:AJ198,"p")</f>
        <v/>
      </c>
      <c r="AS198" s="18" t="inlineStr"/>
    </row>
    <row r="199">
      <c r="A199" s="17" t="n">
        <v>188</v>
      </c>
      <c r="B199" s="17" t="inlineStr">
        <is>
          <t>10011067</t>
        </is>
      </c>
      <c r="C199" s="18" t="inlineStr">
        <is>
          <t>Nguyễn Văn Mạc</t>
        </is>
      </c>
      <c r="D199" s="17" t="inlineStr">
        <is>
          <t>LDPT</t>
        </is>
      </c>
      <c r="E199" s="18" t="inlineStr">
        <is>
          <t>Công nhân LĐPT</t>
        </is>
      </c>
      <c r="F199" s="19" t="inlineStr">
        <is>
          <t>X</t>
        </is>
      </c>
      <c r="G199" s="20" t="inlineStr">
        <is>
          <t>CN</t>
        </is>
      </c>
      <c r="H199" s="19" t="inlineStr">
        <is>
          <t>X</t>
        </is>
      </c>
      <c r="I199" s="19" t="inlineStr">
        <is>
          <t>X</t>
        </is>
      </c>
      <c r="J199" s="19" t="inlineStr">
        <is>
          <t>X</t>
        </is>
      </c>
      <c r="K199" s="19" t="inlineStr">
        <is>
          <t>X</t>
        </is>
      </c>
      <c r="L199" s="19" t="inlineStr">
        <is>
          <t>X</t>
        </is>
      </c>
      <c r="M199" s="19" t="inlineStr">
        <is>
          <t>X</t>
        </is>
      </c>
      <c r="N199" s="20" t="inlineStr">
        <is>
          <t>CN</t>
        </is>
      </c>
      <c r="O199" s="19" t="inlineStr">
        <is>
          <t>X</t>
        </is>
      </c>
      <c r="P199" s="19" t="inlineStr">
        <is>
          <t>X</t>
        </is>
      </c>
      <c r="Q199" s="19" t="inlineStr">
        <is>
          <t>X</t>
        </is>
      </c>
      <c r="R199" s="19" t="inlineStr">
        <is>
          <t>X</t>
        </is>
      </c>
      <c r="S199" s="19" t="inlineStr">
        <is>
          <t>X</t>
        </is>
      </c>
      <c r="T199" s="19" t="inlineStr">
        <is>
          <t>X</t>
        </is>
      </c>
      <c r="U199" s="20" t="inlineStr">
        <is>
          <t>CN</t>
        </is>
      </c>
      <c r="V199" s="19" t="inlineStr">
        <is>
          <t>X</t>
        </is>
      </c>
      <c r="W199" s="19" t="inlineStr">
        <is>
          <t>X</t>
        </is>
      </c>
      <c r="X199" s="19" t="inlineStr">
        <is>
          <t>X</t>
        </is>
      </c>
      <c r="Y199" s="19" t="inlineStr">
        <is>
          <t>X</t>
        </is>
      </c>
      <c r="Z199" s="19" t="inlineStr">
        <is>
          <t>X</t>
        </is>
      </c>
      <c r="AA199" s="19" t="inlineStr">
        <is>
          <t>X</t>
        </is>
      </c>
      <c r="AB199" s="20" t="inlineStr">
        <is>
          <t>CN</t>
        </is>
      </c>
      <c r="AC199" s="19" t="inlineStr">
        <is>
          <t>X</t>
        </is>
      </c>
      <c r="AD199" s="19" t="inlineStr">
        <is>
          <t>X</t>
        </is>
      </c>
      <c r="AE199" s="19" t="inlineStr">
        <is>
          <t>X</t>
        </is>
      </c>
      <c r="AF199" s="19" t="inlineStr">
        <is>
          <t>X</t>
        </is>
      </c>
      <c r="AG199" s="19" t="inlineStr">
        <is>
          <t>X</t>
        </is>
      </c>
      <c r="AH199" s="19" t="inlineStr">
        <is>
          <t>X</t>
        </is>
      </c>
      <c r="AI199" s="20" t="inlineStr">
        <is>
          <t>CN</t>
        </is>
      </c>
      <c r="AJ199" s="19" t="inlineStr">
        <is>
          <t>V</t>
        </is>
      </c>
      <c r="AK199" s="21">
        <f>COUNTIF(F199:AJ199,"X") + COUNTIF(F199:AJ199,"x") + COUNTIF(F199:AJ199,"1/2")*0.5 + COUNTIF(F199:AJ199,"0.5")*0.5 + COUNTIF(F199:AJ199,"P")</f>
        <v/>
      </c>
      <c r="AL199" s="17" t="inlineStr">
        <is>
          <t>-</t>
        </is>
      </c>
      <c r="AM199" s="17" t="inlineStr">
        <is>
          <t>-</t>
        </is>
      </c>
      <c r="AN199" s="17" t="inlineStr">
        <is>
          <t>-</t>
        </is>
      </c>
      <c r="AO199" s="17" t="n">
        <v>0</v>
      </c>
      <c r="AP199" s="17">
        <f>AK199</f>
        <v/>
      </c>
      <c r="AQ199" s="21" t="n">
        <v>0</v>
      </c>
      <c r="AR199" s="17">
        <f>COUNTIF(F199:AJ199,"P") + COUNTIF(F199:AJ199,"p")</f>
        <v/>
      </c>
      <c r="AS199" s="18" t="inlineStr"/>
    </row>
    <row r="200">
      <c r="A200" s="17" t="n">
        <v>189</v>
      </c>
      <c r="B200" s="17" t="inlineStr">
        <is>
          <t>10011361</t>
        </is>
      </c>
      <c r="C200" s="18" t="inlineStr">
        <is>
          <t>Phạm Văn Vững</t>
        </is>
      </c>
      <c r="D200" s="17" t="inlineStr">
        <is>
          <t>LDPT</t>
        </is>
      </c>
      <c r="E200" s="18" t="inlineStr">
        <is>
          <t>Công nhân LĐPT</t>
        </is>
      </c>
      <c r="F200" s="19" t="inlineStr">
        <is>
          <t>X</t>
        </is>
      </c>
      <c r="G200" s="20" t="inlineStr">
        <is>
          <t>CN</t>
        </is>
      </c>
      <c r="H200" s="19" t="inlineStr">
        <is>
          <t>X</t>
        </is>
      </c>
      <c r="I200" s="19" t="inlineStr">
        <is>
          <t>X</t>
        </is>
      </c>
      <c r="J200" s="19" t="inlineStr">
        <is>
          <t>X</t>
        </is>
      </c>
      <c r="K200" s="19" t="inlineStr">
        <is>
          <t>X</t>
        </is>
      </c>
      <c r="L200" s="19" t="inlineStr">
        <is>
          <t>X</t>
        </is>
      </c>
      <c r="M200" s="19" t="inlineStr">
        <is>
          <t>X</t>
        </is>
      </c>
      <c r="N200" s="20" t="inlineStr">
        <is>
          <t>CN</t>
        </is>
      </c>
      <c r="O200" s="19" t="inlineStr">
        <is>
          <t>X</t>
        </is>
      </c>
      <c r="P200" s="19" t="inlineStr">
        <is>
          <t>X</t>
        </is>
      </c>
      <c r="Q200" s="19" t="inlineStr">
        <is>
          <t>X</t>
        </is>
      </c>
      <c r="R200" s="19" t="inlineStr">
        <is>
          <t>X</t>
        </is>
      </c>
      <c r="S200" s="19" t="inlineStr">
        <is>
          <t>X</t>
        </is>
      </c>
      <c r="T200" s="19" t="inlineStr">
        <is>
          <t>X</t>
        </is>
      </c>
      <c r="U200" s="20" t="inlineStr">
        <is>
          <t>CN</t>
        </is>
      </c>
      <c r="V200" s="19" t="inlineStr">
        <is>
          <t>X</t>
        </is>
      </c>
      <c r="W200" s="19" t="inlineStr">
        <is>
          <t>X</t>
        </is>
      </c>
      <c r="X200" s="19" t="inlineStr">
        <is>
          <t>X</t>
        </is>
      </c>
      <c r="Y200" s="19" t="inlineStr">
        <is>
          <t>X</t>
        </is>
      </c>
      <c r="Z200" s="19" t="inlineStr">
        <is>
          <t>X</t>
        </is>
      </c>
      <c r="AA200" s="19" t="inlineStr">
        <is>
          <t>X</t>
        </is>
      </c>
      <c r="AB200" s="20" t="inlineStr">
        <is>
          <t>CN</t>
        </is>
      </c>
      <c r="AC200" s="19" t="inlineStr">
        <is>
          <t>X</t>
        </is>
      </c>
      <c r="AD200" s="19" t="inlineStr">
        <is>
          <t>X</t>
        </is>
      </c>
      <c r="AE200" s="19" t="inlineStr">
        <is>
          <t>X</t>
        </is>
      </c>
      <c r="AF200" s="19" t="inlineStr">
        <is>
          <t>X</t>
        </is>
      </c>
      <c r="AG200" s="19" t="inlineStr">
        <is>
          <t>X</t>
        </is>
      </c>
      <c r="AH200" s="19" t="inlineStr">
        <is>
          <t>X</t>
        </is>
      </c>
      <c r="AI200" s="20" t="inlineStr">
        <is>
          <t>CN</t>
        </is>
      </c>
      <c r="AJ200" s="19" t="inlineStr">
        <is>
          <t>X</t>
        </is>
      </c>
      <c r="AK200" s="21">
        <f>COUNTIF(F200:AJ200,"X") + COUNTIF(F200:AJ200,"x") + COUNTIF(F200:AJ200,"1/2")*0.5 + COUNTIF(F200:AJ200,"0.5")*0.5 + COUNTIF(F200:AJ200,"P")</f>
        <v/>
      </c>
      <c r="AL200" s="17" t="inlineStr">
        <is>
          <t>-</t>
        </is>
      </c>
      <c r="AM200" s="17" t="inlineStr">
        <is>
          <t>-</t>
        </is>
      </c>
      <c r="AN200" s="17" t="inlineStr">
        <is>
          <t>-</t>
        </is>
      </c>
      <c r="AO200" s="17" t="n">
        <v>0</v>
      </c>
      <c r="AP200" s="17">
        <f>AK200</f>
        <v/>
      </c>
      <c r="AQ200" s="21" t="n">
        <v>0</v>
      </c>
      <c r="AR200" s="17">
        <f>COUNTIF(F200:AJ200,"P") + COUNTIF(F200:AJ200,"p")</f>
        <v/>
      </c>
      <c r="AS200" s="18" t="inlineStr"/>
    </row>
    <row r="201">
      <c r="A201" s="17" t="n">
        <v>190</v>
      </c>
      <c r="B201" s="17" t="inlineStr">
        <is>
          <t>10011639</t>
        </is>
      </c>
      <c r="C201" s="18" t="inlineStr">
        <is>
          <t>Nguyễn Văn Thạo</t>
        </is>
      </c>
      <c r="D201" s="17" t="inlineStr">
        <is>
          <t>LDPT</t>
        </is>
      </c>
      <c r="E201" s="18" t="inlineStr">
        <is>
          <t>Công nhân LĐPT</t>
        </is>
      </c>
      <c r="F201" s="19" t="inlineStr">
        <is>
          <t>X</t>
        </is>
      </c>
      <c r="G201" s="20" t="inlineStr">
        <is>
          <t>CN</t>
        </is>
      </c>
      <c r="H201" s="19" t="inlineStr">
        <is>
          <t>X</t>
        </is>
      </c>
      <c r="I201" s="19" t="inlineStr">
        <is>
          <t>X</t>
        </is>
      </c>
      <c r="J201" s="19" t="inlineStr">
        <is>
          <t>X</t>
        </is>
      </c>
      <c r="K201" s="19" t="inlineStr">
        <is>
          <t>X</t>
        </is>
      </c>
      <c r="L201" s="19" t="inlineStr">
        <is>
          <t>X</t>
        </is>
      </c>
      <c r="M201" s="19" t="inlineStr">
        <is>
          <t>X</t>
        </is>
      </c>
      <c r="N201" s="20" t="inlineStr">
        <is>
          <t>CN</t>
        </is>
      </c>
      <c r="O201" s="19" t="inlineStr">
        <is>
          <t>X</t>
        </is>
      </c>
      <c r="P201" s="19" t="inlineStr">
        <is>
          <t>X</t>
        </is>
      </c>
      <c r="Q201" s="19" t="inlineStr">
        <is>
          <t>X</t>
        </is>
      </c>
      <c r="R201" s="19" t="inlineStr">
        <is>
          <t>X</t>
        </is>
      </c>
      <c r="S201" s="19" t="inlineStr">
        <is>
          <t>X</t>
        </is>
      </c>
      <c r="T201" s="19" t="inlineStr">
        <is>
          <t>X</t>
        </is>
      </c>
      <c r="U201" s="20" t="inlineStr">
        <is>
          <t>CN</t>
        </is>
      </c>
      <c r="V201" s="19" t="inlineStr">
        <is>
          <t>X</t>
        </is>
      </c>
      <c r="W201" s="19" t="inlineStr">
        <is>
          <t>X</t>
        </is>
      </c>
      <c r="X201" s="19" t="inlineStr">
        <is>
          <t>X</t>
        </is>
      </c>
      <c r="Y201" s="19" t="inlineStr">
        <is>
          <t>X</t>
        </is>
      </c>
      <c r="Z201" s="19" t="inlineStr">
        <is>
          <t>X</t>
        </is>
      </c>
      <c r="AA201" s="19" t="inlineStr">
        <is>
          <t>X</t>
        </is>
      </c>
      <c r="AB201" s="20" t="inlineStr">
        <is>
          <t>CN</t>
        </is>
      </c>
      <c r="AC201" s="19" t="inlineStr">
        <is>
          <t>X</t>
        </is>
      </c>
      <c r="AD201" s="19" t="inlineStr">
        <is>
          <t>X</t>
        </is>
      </c>
      <c r="AE201" s="19" t="inlineStr">
        <is>
          <t>V</t>
        </is>
      </c>
      <c r="AF201" s="19" t="inlineStr">
        <is>
          <t>V</t>
        </is>
      </c>
      <c r="AG201" s="19" t="inlineStr">
        <is>
          <t>V</t>
        </is>
      </c>
      <c r="AH201" s="19" t="inlineStr">
        <is>
          <t>V</t>
        </is>
      </c>
      <c r="AI201" s="20" t="inlineStr">
        <is>
          <t>CN</t>
        </is>
      </c>
      <c r="AJ201" s="19" t="inlineStr">
        <is>
          <t>V</t>
        </is>
      </c>
      <c r="AK201" s="21">
        <f>COUNTIF(F201:AJ201,"X") + COUNTIF(F201:AJ201,"x") + COUNTIF(F201:AJ201,"1/2")*0.5 + COUNTIF(F201:AJ201,"0.5")*0.5 + COUNTIF(F201:AJ201,"P")</f>
        <v/>
      </c>
      <c r="AL201" s="17" t="inlineStr">
        <is>
          <t>-</t>
        </is>
      </c>
      <c r="AM201" s="17" t="inlineStr">
        <is>
          <t>-</t>
        </is>
      </c>
      <c r="AN201" s="17" t="inlineStr">
        <is>
          <t>-</t>
        </is>
      </c>
      <c r="AO201" s="17" t="n">
        <v>0</v>
      </c>
      <c r="AP201" s="17">
        <f>AK201</f>
        <v/>
      </c>
      <c r="AQ201" s="21" t="n">
        <v>0</v>
      </c>
      <c r="AR201" s="17">
        <f>COUNTIF(F201:AJ201,"P") + COUNTIF(F201:AJ201,"p")</f>
        <v/>
      </c>
      <c r="AS201" s="18" t="inlineStr"/>
    </row>
    <row r="202">
      <c r="A202" s="17" t="n">
        <v>191</v>
      </c>
      <c r="B202" s="17" t="inlineStr">
        <is>
          <t>10011640</t>
        </is>
      </c>
      <c r="C202" s="18" t="inlineStr">
        <is>
          <t>Nguyễn Thị Huyền</t>
        </is>
      </c>
      <c r="D202" s="17" t="inlineStr">
        <is>
          <t>LDPT</t>
        </is>
      </c>
      <c r="E202" s="18" t="inlineStr">
        <is>
          <t>Công nhân LĐPT</t>
        </is>
      </c>
      <c r="F202" s="19" t="inlineStr">
        <is>
          <t>X</t>
        </is>
      </c>
      <c r="G202" s="20" t="inlineStr">
        <is>
          <t>CN</t>
        </is>
      </c>
      <c r="H202" s="19" t="inlineStr">
        <is>
          <t>X</t>
        </is>
      </c>
      <c r="I202" s="19" t="inlineStr">
        <is>
          <t>X</t>
        </is>
      </c>
      <c r="J202" s="19" t="inlineStr">
        <is>
          <t>X</t>
        </is>
      </c>
      <c r="K202" s="19" t="inlineStr">
        <is>
          <t>X</t>
        </is>
      </c>
      <c r="L202" s="19" t="inlineStr">
        <is>
          <t>X</t>
        </is>
      </c>
      <c r="M202" s="19" t="inlineStr">
        <is>
          <t>X</t>
        </is>
      </c>
      <c r="N202" s="20" t="inlineStr">
        <is>
          <t>CN</t>
        </is>
      </c>
      <c r="O202" s="19" t="inlineStr">
        <is>
          <t>V</t>
        </is>
      </c>
      <c r="P202" s="19" t="inlineStr">
        <is>
          <t>V</t>
        </is>
      </c>
      <c r="Q202" s="19" t="inlineStr">
        <is>
          <t>V</t>
        </is>
      </c>
      <c r="R202" s="19" t="inlineStr">
        <is>
          <t>V</t>
        </is>
      </c>
      <c r="S202" s="19" t="inlineStr">
        <is>
          <t>V</t>
        </is>
      </c>
      <c r="T202" s="19" t="inlineStr">
        <is>
          <t>V</t>
        </is>
      </c>
      <c r="U202" s="20" t="inlineStr">
        <is>
          <t>CN</t>
        </is>
      </c>
      <c r="V202" s="19" t="inlineStr">
        <is>
          <t>V</t>
        </is>
      </c>
      <c r="W202" s="19" t="inlineStr">
        <is>
          <t>V</t>
        </is>
      </c>
      <c r="X202" s="19" t="inlineStr">
        <is>
          <t>V</t>
        </is>
      </c>
      <c r="Y202" s="19" t="inlineStr">
        <is>
          <t>V</t>
        </is>
      </c>
      <c r="Z202" s="19" t="inlineStr">
        <is>
          <t>V</t>
        </is>
      </c>
      <c r="AA202" s="19" t="inlineStr">
        <is>
          <t>V</t>
        </is>
      </c>
      <c r="AB202" s="20" t="inlineStr">
        <is>
          <t>CN</t>
        </is>
      </c>
      <c r="AC202" s="19" t="inlineStr">
        <is>
          <t>V</t>
        </is>
      </c>
      <c r="AD202" s="19" t="inlineStr">
        <is>
          <t>V</t>
        </is>
      </c>
      <c r="AE202" s="19" t="inlineStr">
        <is>
          <t>V</t>
        </is>
      </c>
      <c r="AF202" s="19" t="inlineStr">
        <is>
          <t>V</t>
        </is>
      </c>
      <c r="AG202" s="19" t="inlineStr">
        <is>
          <t>V</t>
        </is>
      </c>
      <c r="AH202" s="19" t="inlineStr">
        <is>
          <t>V</t>
        </is>
      </c>
      <c r="AI202" s="20" t="inlineStr">
        <is>
          <t>CN</t>
        </is>
      </c>
      <c r="AJ202" s="19" t="inlineStr">
        <is>
          <t>V</t>
        </is>
      </c>
      <c r="AK202" s="21">
        <f>COUNTIF(F202:AJ202,"X") + COUNTIF(F202:AJ202,"x") + COUNTIF(F202:AJ202,"1/2")*0.5 + COUNTIF(F202:AJ202,"0.5")*0.5 + COUNTIF(F202:AJ202,"P")</f>
        <v/>
      </c>
      <c r="AL202" s="17" t="inlineStr">
        <is>
          <t>-</t>
        </is>
      </c>
      <c r="AM202" s="17" t="inlineStr">
        <is>
          <t>-</t>
        </is>
      </c>
      <c r="AN202" s="17" t="inlineStr">
        <is>
          <t>-</t>
        </is>
      </c>
      <c r="AO202" s="17" t="n">
        <v>0</v>
      </c>
      <c r="AP202" s="17">
        <f>AK202</f>
        <v/>
      </c>
      <c r="AQ202" s="21" t="n">
        <v>0</v>
      </c>
      <c r="AR202" s="17">
        <f>COUNTIF(F202:AJ202,"P") + COUNTIF(F202:AJ202,"p")</f>
        <v/>
      </c>
      <c r="AS202" s="18" t="inlineStr"/>
    </row>
    <row r="203">
      <c r="A203" s="17" t="n">
        <v>192</v>
      </c>
      <c r="B203" s="17" t="inlineStr">
        <is>
          <t>10012040</t>
        </is>
      </c>
      <c r="C203" s="18" t="inlineStr">
        <is>
          <t>La Văn Hiên</t>
        </is>
      </c>
      <c r="D203" s="17" t="inlineStr">
        <is>
          <t>LDPT</t>
        </is>
      </c>
      <c r="E203" s="18" t="inlineStr">
        <is>
          <t>Công nhân LĐPT</t>
        </is>
      </c>
      <c r="F203" s="19" t="inlineStr">
        <is>
          <t>X</t>
        </is>
      </c>
      <c r="G203" s="20" t="inlineStr">
        <is>
          <t>CN</t>
        </is>
      </c>
      <c r="H203" s="19" t="inlineStr">
        <is>
          <t>X</t>
        </is>
      </c>
      <c r="I203" s="19" t="inlineStr">
        <is>
          <t>X</t>
        </is>
      </c>
      <c r="J203" s="19" t="inlineStr">
        <is>
          <t>X</t>
        </is>
      </c>
      <c r="K203" s="19" t="inlineStr">
        <is>
          <t>X</t>
        </is>
      </c>
      <c r="L203" s="19" t="inlineStr">
        <is>
          <t>X</t>
        </is>
      </c>
      <c r="M203" s="19" t="inlineStr">
        <is>
          <t>X</t>
        </is>
      </c>
      <c r="N203" s="20" t="inlineStr">
        <is>
          <t>CN</t>
        </is>
      </c>
      <c r="O203" s="19" t="inlineStr">
        <is>
          <t>X</t>
        </is>
      </c>
      <c r="P203" s="19" t="inlineStr">
        <is>
          <t>X</t>
        </is>
      </c>
      <c r="Q203" s="19" t="inlineStr">
        <is>
          <t>X</t>
        </is>
      </c>
      <c r="R203" s="19" t="inlineStr">
        <is>
          <t>X</t>
        </is>
      </c>
      <c r="S203" s="19" t="inlineStr">
        <is>
          <t>X</t>
        </is>
      </c>
      <c r="T203" s="19" t="inlineStr">
        <is>
          <t>X</t>
        </is>
      </c>
      <c r="U203" s="20" t="inlineStr">
        <is>
          <t>CN</t>
        </is>
      </c>
      <c r="V203" s="19" t="inlineStr">
        <is>
          <t>X</t>
        </is>
      </c>
      <c r="W203" s="19" t="inlineStr">
        <is>
          <t>X</t>
        </is>
      </c>
      <c r="X203" s="19" t="inlineStr">
        <is>
          <t>X</t>
        </is>
      </c>
      <c r="Y203" s="19" t="inlineStr">
        <is>
          <t>X</t>
        </is>
      </c>
      <c r="Z203" s="19" t="inlineStr">
        <is>
          <t>X</t>
        </is>
      </c>
      <c r="AA203" s="19" t="inlineStr">
        <is>
          <t>X</t>
        </is>
      </c>
      <c r="AB203" s="20" t="inlineStr">
        <is>
          <t>CN</t>
        </is>
      </c>
      <c r="AC203" s="19" t="inlineStr">
        <is>
          <t>X</t>
        </is>
      </c>
      <c r="AD203" s="19" t="inlineStr">
        <is>
          <t>X</t>
        </is>
      </c>
      <c r="AE203" s="19" t="inlineStr">
        <is>
          <t>X</t>
        </is>
      </c>
      <c r="AF203" s="19" t="inlineStr">
        <is>
          <t>X</t>
        </is>
      </c>
      <c r="AG203" s="19" t="inlineStr">
        <is>
          <t>X</t>
        </is>
      </c>
      <c r="AH203" s="19" t="inlineStr">
        <is>
          <t>X</t>
        </is>
      </c>
      <c r="AI203" s="20" t="inlineStr">
        <is>
          <t>CN</t>
        </is>
      </c>
      <c r="AJ203" s="19" t="inlineStr">
        <is>
          <t>X</t>
        </is>
      </c>
      <c r="AK203" s="21">
        <f>COUNTIF(F203:AJ203,"X") + COUNTIF(F203:AJ203,"x") + COUNTIF(F203:AJ203,"1/2")*0.5 + COUNTIF(F203:AJ203,"0.5")*0.5 + COUNTIF(F203:AJ203,"P")</f>
        <v/>
      </c>
      <c r="AL203" s="17" t="inlineStr">
        <is>
          <t>-</t>
        </is>
      </c>
      <c r="AM203" s="17" t="inlineStr">
        <is>
          <t>-</t>
        </is>
      </c>
      <c r="AN203" s="17" t="inlineStr">
        <is>
          <t>-</t>
        </is>
      </c>
      <c r="AO203" s="17" t="n">
        <v>0</v>
      </c>
      <c r="AP203" s="17">
        <f>AK203</f>
        <v/>
      </c>
      <c r="AQ203" s="21" t="n">
        <v>0</v>
      </c>
      <c r="AR203" s="17">
        <f>COUNTIF(F203:AJ203,"P") + COUNTIF(F203:AJ203,"p")</f>
        <v/>
      </c>
      <c r="AS203" s="18" t="inlineStr"/>
    </row>
    <row r="204">
      <c r="A204" s="17" t="n">
        <v>193</v>
      </c>
      <c r="B204" s="17" t="inlineStr">
        <is>
          <t>10012043</t>
        </is>
      </c>
      <c r="C204" s="18" t="inlineStr">
        <is>
          <t>Nguyễn Văn Bình</t>
        </is>
      </c>
      <c r="D204" s="17" t="inlineStr">
        <is>
          <t>LDPT</t>
        </is>
      </c>
      <c r="E204" s="18" t="inlineStr">
        <is>
          <t>Công nhân LĐPT</t>
        </is>
      </c>
      <c r="F204" s="19" t="inlineStr">
        <is>
          <t>X</t>
        </is>
      </c>
      <c r="G204" s="20" t="inlineStr">
        <is>
          <t>CN</t>
        </is>
      </c>
      <c r="H204" s="19" t="inlineStr">
        <is>
          <t>X</t>
        </is>
      </c>
      <c r="I204" s="19" t="inlineStr">
        <is>
          <t>X</t>
        </is>
      </c>
      <c r="J204" s="19" t="inlineStr">
        <is>
          <t>X</t>
        </is>
      </c>
      <c r="K204" s="19" t="inlineStr">
        <is>
          <t>X</t>
        </is>
      </c>
      <c r="L204" s="19" t="inlineStr">
        <is>
          <t>X</t>
        </is>
      </c>
      <c r="M204" s="19" t="inlineStr">
        <is>
          <t>X</t>
        </is>
      </c>
      <c r="N204" s="20" t="inlineStr">
        <is>
          <t>CN</t>
        </is>
      </c>
      <c r="O204" s="19" t="inlineStr">
        <is>
          <t>X</t>
        </is>
      </c>
      <c r="P204" s="19" t="inlineStr">
        <is>
          <t>X</t>
        </is>
      </c>
      <c r="Q204" s="19" t="inlineStr">
        <is>
          <t>X</t>
        </is>
      </c>
      <c r="R204" s="19" t="inlineStr">
        <is>
          <t>X</t>
        </is>
      </c>
      <c r="S204" s="19" t="inlineStr">
        <is>
          <t>X</t>
        </is>
      </c>
      <c r="T204" s="19" t="inlineStr">
        <is>
          <t>X</t>
        </is>
      </c>
      <c r="U204" s="20" t="inlineStr">
        <is>
          <t>CN</t>
        </is>
      </c>
      <c r="V204" s="19" t="inlineStr">
        <is>
          <t>X</t>
        </is>
      </c>
      <c r="W204" s="19" t="inlineStr">
        <is>
          <t>X</t>
        </is>
      </c>
      <c r="X204" s="19" t="inlineStr">
        <is>
          <t>X</t>
        </is>
      </c>
      <c r="Y204" s="19" t="inlineStr">
        <is>
          <t>X</t>
        </is>
      </c>
      <c r="Z204" s="19" t="inlineStr">
        <is>
          <t>X</t>
        </is>
      </c>
      <c r="AA204" s="19" t="inlineStr">
        <is>
          <t>X</t>
        </is>
      </c>
      <c r="AB204" s="20" t="inlineStr">
        <is>
          <t>CN</t>
        </is>
      </c>
      <c r="AC204" s="19" t="inlineStr">
        <is>
          <t>X</t>
        </is>
      </c>
      <c r="AD204" s="19" t="inlineStr">
        <is>
          <t>X</t>
        </is>
      </c>
      <c r="AE204" s="19" t="inlineStr">
        <is>
          <t>X</t>
        </is>
      </c>
      <c r="AF204" s="19" t="inlineStr">
        <is>
          <t>X</t>
        </is>
      </c>
      <c r="AG204" s="19" t="inlineStr">
        <is>
          <t>X</t>
        </is>
      </c>
      <c r="AH204" s="19" t="inlineStr">
        <is>
          <t>V</t>
        </is>
      </c>
      <c r="AI204" s="20" t="inlineStr">
        <is>
          <t>CN</t>
        </is>
      </c>
      <c r="AJ204" s="19" t="inlineStr">
        <is>
          <t>V</t>
        </is>
      </c>
      <c r="AK204" s="21">
        <f>COUNTIF(F204:AJ204,"X") + COUNTIF(F204:AJ204,"x") + COUNTIF(F204:AJ204,"1/2")*0.5 + COUNTIF(F204:AJ204,"0.5")*0.5 + COUNTIF(F204:AJ204,"P")</f>
        <v/>
      </c>
      <c r="AL204" s="17" t="inlineStr">
        <is>
          <t>-</t>
        </is>
      </c>
      <c r="AM204" s="17" t="inlineStr">
        <is>
          <t>-</t>
        </is>
      </c>
      <c r="AN204" s="17" t="inlineStr">
        <is>
          <t>-</t>
        </is>
      </c>
      <c r="AO204" s="17" t="n">
        <v>0</v>
      </c>
      <c r="AP204" s="17">
        <f>AK204</f>
        <v/>
      </c>
      <c r="AQ204" s="21" t="n">
        <v>0</v>
      </c>
      <c r="AR204" s="17">
        <f>COUNTIF(F204:AJ204,"P") + COUNTIF(F204:AJ204,"p")</f>
        <v/>
      </c>
      <c r="AS204" s="18" t="inlineStr"/>
    </row>
    <row r="205">
      <c r="A205" s="17" t="n">
        <v>194</v>
      </c>
      <c r="B205" s="17" t="inlineStr">
        <is>
          <t>10012104</t>
        </is>
      </c>
      <c r="C205" s="18" t="inlineStr">
        <is>
          <t>Ngô Thị Thu Hoài</t>
        </is>
      </c>
      <c r="D205" s="17" t="inlineStr">
        <is>
          <t>LDPT</t>
        </is>
      </c>
      <c r="E205" s="18" t="inlineStr">
        <is>
          <t>Công nhân LĐPT</t>
        </is>
      </c>
      <c r="F205" s="19" t="inlineStr">
        <is>
          <t>X</t>
        </is>
      </c>
      <c r="G205" s="20" t="inlineStr">
        <is>
          <t>CN</t>
        </is>
      </c>
      <c r="H205" s="19" t="inlineStr">
        <is>
          <t>X</t>
        </is>
      </c>
      <c r="I205" s="19" t="inlineStr">
        <is>
          <t>X</t>
        </is>
      </c>
      <c r="J205" s="19" t="inlineStr">
        <is>
          <t>X</t>
        </is>
      </c>
      <c r="K205" s="19" t="inlineStr">
        <is>
          <t>X</t>
        </is>
      </c>
      <c r="L205" s="19" t="inlineStr">
        <is>
          <t>X</t>
        </is>
      </c>
      <c r="M205" s="19" t="inlineStr">
        <is>
          <t>X</t>
        </is>
      </c>
      <c r="N205" s="20" t="inlineStr">
        <is>
          <t>CN</t>
        </is>
      </c>
      <c r="O205" s="19" t="inlineStr">
        <is>
          <t>X</t>
        </is>
      </c>
      <c r="P205" s="19" t="inlineStr">
        <is>
          <t>X</t>
        </is>
      </c>
      <c r="Q205" s="19" t="inlineStr">
        <is>
          <t>X</t>
        </is>
      </c>
      <c r="R205" s="19" t="inlineStr">
        <is>
          <t>X</t>
        </is>
      </c>
      <c r="S205" s="19" t="inlineStr">
        <is>
          <t>X</t>
        </is>
      </c>
      <c r="T205" s="19" t="inlineStr">
        <is>
          <t>X</t>
        </is>
      </c>
      <c r="U205" s="20" t="inlineStr">
        <is>
          <t>CN</t>
        </is>
      </c>
      <c r="V205" s="19" t="inlineStr">
        <is>
          <t>X</t>
        </is>
      </c>
      <c r="W205" s="19" t="inlineStr">
        <is>
          <t>X</t>
        </is>
      </c>
      <c r="X205" s="19" t="inlineStr">
        <is>
          <t>X</t>
        </is>
      </c>
      <c r="Y205" s="19" t="inlineStr">
        <is>
          <t>X</t>
        </is>
      </c>
      <c r="Z205" s="19" t="inlineStr">
        <is>
          <t>X</t>
        </is>
      </c>
      <c r="AA205" s="19" t="inlineStr">
        <is>
          <t>V</t>
        </is>
      </c>
      <c r="AB205" s="20" t="inlineStr">
        <is>
          <t>CN</t>
        </is>
      </c>
      <c r="AC205" s="19" t="inlineStr">
        <is>
          <t>V</t>
        </is>
      </c>
      <c r="AD205" s="19" t="inlineStr">
        <is>
          <t>V</t>
        </is>
      </c>
      <c r="AE205" s="19" t="inlineStr">
        <is>
          <t>V</t>
        </is>
      </c>
      <c r="AF205" s="19" t="inlineStr">
        <is>
          <t>V</t>
        </is>
      </c>
      <c r="AG205" s="19" t="inlineStr">
        <is>
          <t>V</t>
        </is>
      </c>
      <c r="AH205" s="19" t="inlineStr">
        <is>
          <t>V</t>
        </is>
      </c>
      <c r="AI205" s="20" t="inlineStr">
        <is>
          <t>CN</t>
        </is>
      </c>
      <c r="AJ205" s="19" t="inlineStr">
        <is>
          <t>V</t>
        </is>
      </c>
      <c r="AK205" s="21">
        <f>COUNTIF(F205:AJ205,"X") + COUNTIF(F205:AJ205,"x") + COUNTIF(F205:AJ205,"1/2")*0.5 + COUNTIF(F205:AJ205,"0.5")*0.5 + COUNTIF(F205:AJ205,"P")</f>
        <v/>
      </c>
      <c r="AL205" s="17" t="inlineStr">
        <is>
          <t>-</t>
        </is>
      </c>
      <c r="AM205" s="17" t="inlineStr">
        <is>
          <t>-</t>
        </is>
      </c>
      <c r="AN205" s="17" t="inlineStr">
        <is>
          <t>-</t>
        </is>
      </c>
      <c r="AO205" s="17" t="n">
        <v>0</v>
      </c>
      <c r="AP205" s="17">
        <f>AK205</f>
        <v/>
      </c>
      <c r="AQ205" s="21" t="n">
        <v>0</v>
      </c>
      <c r="AR205" s="17">
        <f>COUNTIF(F205:AJ205,"P") + COUNTIF(F205:AJ205,"p")</f>
        <v/>
      </c>
      <c r="AS205" s="18" t="inlineStr"/>
    </row>
    <row r="206">
      <c r="A206" s="17" t="n">
        <v>195</v>
      </c>
      <c r="B206" s="17" t="inlineStr">
        <is>
          <t>10012105</t>
        </is>
      </c>
      <c r="C206" s="18" t="inlineStr">
        <is>
          <t>La Thị Thúy</t>
        </is>
      </c>
      <c r="D206" s="17" t="inlineStr">
        <is>
          <t>LDPT</t>
        </is>
      </c>
      <c r="E206" s="18" t="inlineStr">
        <is>
          <t>Công nhân LĐPT</t>
        </is>
      </c>
      <c r="F206" s="19" t="inlineStr">
        <is>
          <t>X</t>
        </is>
      </c>
      <c r="G206" s="20" t="inlineStr">
        <is>
          <t>CN</t>
        </is>
      </c>
      <c r="H206" s="19" t="inlineStr">
        <is>
          <t>X</t>
        </is>
      </c>
      <c r="I206" s="19" t="inlineStr">
        <is>
          <t>X</t>
        </is>
      </c>
      <c r="J206" s="19" t="inlineStr">
        <is>
          <t>X</t>
        </is>
      </c>
      <c r="K206" s="19" t="inlineStr">
        <is>
          <t>X</t>
        </is>
      </c>
      <c r="L206" s="19" t="inlineStr">
        <is>
          <t>X</t>
        </is>
      </c>
      <c r="M206" s="19" t="inlineStr">
        <is>
          <t>X</t>
        </is>
      </c>
      <c r="N206" s="20" t="inlineStr">
        <is>
          <t>CN</t>
        </is>
      </c>
      <c r="O206" s="19" t="inlineStr">
        <is>
          <t>X</t>
        </is>
      </c>
      <c r="P206" s="19" t="inlineStr">
        <is>
          <t>X</t>
        </is>
      </c>
      <c r="Q206" s="19" t="inlineStr">
        <is>
          <t>X</t>
        </is>
      </c>
      <c r="R206" s="19" t="inlineStr">
        <is>
          <t>X</t>
        </is>
      </c>
      <c r="S206" s="19" t="inlineStr">
        <is>
          <t>X</t>
        </is>
      </c>
      <c r="T206" s="19" t="inlineStr">
        <is>
          <t>X</t>
        </is>
      </c>
      <c r="U206" s="20" t="inlineStr">
        <is>
          <t>CN</t>
        </is>
      </c>
      <c r="V206" s="19" t="inlineStr">
        <is>
          <t>X</t>
        </is>
      </c>
      <c r="W206" s="19" t="inlineStr">
        <is>
          <t>X</t>
        </is>
      </c>
      <c r="X206" s="19" t="inlineStr">
        <is>
          <t>X</t>
        </is>
      </c>
      <c r="Y206" s="19" t="inlineStr">
        <is>
          <t>X</t>
        </is>
      </c>
      <c r="Z206" s="19" t="inlineStr">
        <is>
          <t>X</t>
        </is>
      </c>
      <c r="AA206" s="19" t="inlineStr">
        <is>
          <t>X</t>
        </is>
      </c>
      <c r="AB206" s="20" t="inlineStr">
        <is>
          <t>CN</t>
        </is>
      </c>
      <c r="AC206" s="19" t="inlineStr">
        <is>
          <t>X</t>
        </is>
      </c>
      <c r="AD206" s="19" t="inlineStr">
        <is>
          <t>X</t>
        </is>
      </c>
      <c r="AE206" s="19" t="inlineStr">
        <is>
          <t>X</t>
        </is>
      </c>
      <c r="AF206" s="19" t="inlineStr">
        <is>
          <t>X</t>
        </is>
      </c>
      <c r="AG206" s="19" t="inlineStr">
        <is>
          <t>X</t>
        </is>
      </c>
      <c r="AH206" s="19" t="inlineStr">
        <is>
          <t>X</t>
        </is>
      </c>
      <c r="AI206" s="20" t="inlineStr">
        <is>
          <t>CN</t>
        </is>
      </c>
      <c r="AJ206" s="19" t="inlineStr">
        <is>
          <t>X</t>
        </is>
      </c>
      <c r="AK206" s="21">
        <f>COUNTIF(F206:AJ206,"X") + COUNTIF(F206:AJ206,"x") + COUNTIF(F206:AJ206,"1/2")*0.5 + COUNTIF(F206:AJ206,"0.5")*0.5 + COUNTIF(F206:AJ206,"P")</f>
        <v/>
      </c>
      <c r="AL206" s="17" t="inlineStr">
        <is>
          <t>-</t>
        </is>
      </c>
      <c r="AM206" s="17" t="inlineStr">
        <is>
          <t>-</t>
        </is>
      </c>
      <c r="AN206" s="17" t="inlineStr">
        <is>
          <t>-</t>
        </is>
      </c>
      <c r="AO206" s="17" t="n">
        <v>0</v>
      </c>
      <c r="AP206" s="17">
        <f>AK206</f>
        <v/>
      </c>
      <c r="AQ206" s="21" t="n">
        <v>0</v>
      </c>
      <c r="AR206" s="17">
        <f>COUNTIF(F206:AJ206,"P") + COUNTIF(F206:AJ206,"p")</f>
        <v/>
      </c>
      <c r="AS206" s="18" t="inlineStr"/>
    </row>
    <row r="207">
      <c r="A207" s="17" t="n">
        <v>196</v>
      </c>
      <c r="B207" s="17" t="inlineStr">
        <is>
          <t>10012106</t>
        </is>
      </c>
      <c r="C207" s="18" t="inlineStr">
        <is>
          <t>Phạm Đức Thanh</t>
        </is>
      </c>
      <c r="D207" s="17" t="inlineStr">
        <is>
          <t>LDPT</t>
        </is>
      </c>
      <c r="E207" s="18" t="inlineStr">
        <is>
          <t>Công nhân LĐPT</t>
        </is>
      </c>
      <c r="F207" s="19" t="inlineStr">
        <is>
          <t>X</t>
        </is>
      </c>
      <c r="G207" s="20" t="inlineStr">
        <is>
          <t>CN</t>
        </is>
      </c>
      <c r="H207" s="19" t="inlineStr">
        <is>
          <t>X</t>
        </is>
      </c>
      <c r="I207" s="19" t="inlineStr">
        <is>
          <t>X</t>
        </is>
      </c>
      <c r="J207" s="19" t="inlineStr">
        <is>
          <t>X</t>
        </is>
      </c>
      <c r="K207" s="19" t="inlineStr">
        <is>
          <t>X</t>
        </is>
      </c>
      <c r="L207" s="19" t="inlineStr">
        <is>
          <t>X</t>
        </is>
      </c>
      <c r="M207" s="19" t="inlineStr">
        <is>
          <t>X</t>
        </is>
      </c>
      <c r="N207" s="20" t="inlineStr">
        <is>
          <t>CN</t>
        </is>
      </c>
      <c r="O207" s="19" t="inlineStr">
        <is>
          <t>X</t>
        </is>
      </c>
      <c r="P207" s="19" t="inlineStr">
        <is>
          <t>X</t>
        </is>
      </c>
      <c r="Q207" s="19" t="inlineStr">
        <is>
          <t>X</t>
        </is>
      </c>
      <c r="R207" s="19" t="inlineStr">
        <is>
          <t>X</t>
        </is>
      </c>
      <c r="S207" s="19" t="inlineStr">
        <is>
          <t>X</t>
        </is>
      </c>
      <c r="T207" s="19" t="inlineStr">
        <is>
          <t>X</t>
        </is>
      </c>
      <c r="U207" s="20" t="inlineStr">
        <is>
          <t>CN</t>
        </is>
      </c>
      <c r="V207" s="19" t="inlineStr">
        <is>
          <t>X</t>
        </is>
      </c>
      <c r="W207" s="19" t="inlineStr">
        <is>
          <t>X</t>
        </is>
      </c>
      <c r="X207" s="19" t="inlineStr">
        <is>
          <t>X</t>
        </is>
      </c>
      <c r="Y207" s="19" t="inlineStr">
        <is>
          <t>X</t>
        </is>
      </c>
      <c r="Z207" s="19" t="inlineStr">
        <is>
          <t>X</t>
        </is>
      </c>
      <c r="AA207" s="19" t="inlineStr">
        <is>
          <t>X</t>
        </is>
      </c>
      <c r="AB207" s="20" t="inlineStr">
        <is>
          <t>CN</t>
        </is>
      </c>
      <c r="AC207" s="19" t="inlineStr">
        <is>
          <t>X</t>
        </is>
      </c>
      <c r="AD207" s="19" t="inlineStr">
        <is>
          <t>X</t>
        </is>
      </c>
      <c r="AE207" s="19" t="inlineStr">
        <is>
          <t>X</t>
        </is>
      </c>
      <c r="AF207" s="19" t="inlineStr">
        <is>
          <t>X</t>
        </is>
      </c>
      <c r="AG207" s="19" t="inlineStr">
        <is>
          <t>X</t>
        </is>
      </c>
      <c r="AH207" s="19" t="inlineStr">
        <is>
          <t>X</t>
        </is>
      </c>
      <c r="AI207" s="20" t="inlineStr">
        <is>
          <t>CN</t>
        </is>
      </c>
      <c r="AJ207" s="19" t="inlineStr">
        <is>
          <t>X</t>
        </is>
      </c>
      <c r="AK207" s="21">
        <f>COUNTIF(F207:AJ207,"X") + COUNTIF(F207:AJ207,"x") + COUNTIF(F207:AJ207,"1/2")*0.5 + COUNTIF(F207:AJ207,"0.5")*0.5 + COUNTIF(F207:AJ207,"P")</f>
        <v/>
      </c>
      <c r="AL207" s="17" t="inlineStr">
        <is>
          <t>-</t>
        </is>
      </c>
      <c r="AM207" s="17" t="inlineStr">
        <is>
          <t>-</t>
        </is>
      </c>
      <c r="AN207" s="17" t="inlineStr">
        <is>
          <t>-</t>
        </is>
      </c>
      <c r="AO207" s="17" t="n">
        <v>0</v>
      </c>
      <c r="AP207" s="17">
        <f>AK207</f>
        <v/>
      </c>
      <c r="AQ207" s="21" t="n">
        <v>0</v>
      </c>
      <c r="AR207" s="17">
        <f>COUNTIF(F207:AJ207,"P") + COUNTIF(F207:AJ207,"p")</f>
        <v/>
      </c>
      <c r="AS207" s="18" t="inlineStr"/>
    </row>
    <row r="208">
      <c r="A208" s="17" t="n">
        <v>197</v>
      </c>
      <c r="B208" s="17" t="inlineStr">
        <is>
          <t>10012324</t>
        </is>
      </c>
      <c r="C208" s="18" t="inlineStr">
        <is>
          <t>Đặng Văn Tiền</t>
        </is>
      </c>
      <c r="D208" s="17" t="inlineStr">
        <is>
          <t>LDPT</t>
        </is>
      </c>
      <c r="E208" s="18" t="inlineStr">
        <is>
          <t>Công nhân LĐPT</t>
        </is>
      </c>
      <c r="F208" s="19" t="inlineStr">
        <is>
          <t>X</t>
        </is>
      </c>
      <c r="G208" s="20" t="inlineStr">
        <is>
          <t>CN</t>
        </is>
      </c>
      <c r="H208" s="19" t="inlineStr">
        <is>
          <t>X</t>
        </is>
      </c>
      <c r="I208" s="19" t="inlineStr">
        <is>
          <t>X</t>
        </is>
      </c>
      <c r="J208" s="19" t="inlineStr">
        <is>
          <t>X</t>
        </is>
      </c>
      <c r="K208" s="19" t="inlineStr">
        <is>
          <t>X</t>
        </is>
      </c>
      <c r="L208" s="19" t="inlineStr">
        <is>
          <t>X</t>
        </is>
      </c>
      <c r="M208" s="19" t="inlineStr">
        <is>
          <t>X</t>
        </is>
      </c>
      <c r="N208" s="20" t="inlineStr">
        <is>
          <t>CN</t>
        </is>
      </c>
      <c r="O208" s="19" t="inlineStr">
        <is>
          <t>X</t>
        </is>
      </c>
      <c r="P208" s="19" t="inlineStr">
        <is>
          <t>X</t>
        </is>
      </c>
      <c r="Q208" s="19" t="inlineStr">
        <is>
          <t>X</t>
        </is>
      </c>
      <c r="R208" s="19" t="inlineStr">
        <is>
          <t>X</t>
        </is>
      </c>
      <c r="S208" s="19" t="inlineStr">
        <is>
          <t>X</t>
        </is>
      </c>
      <c r="T208" s="19" t="inlineStr">
        <is>
          <t>X</t>
        </is>
      </c>
      <c r="U208" s="20" t="inlineStr">
        <is>
          <t>CN</t>
        </is>
      </c>
      <c r="V208" s="19" t="inlineStr">
        <is>
          <t>X</t>
        </is>
      </c>
      <c r="W208" s="19" t="inlineStr">
        <is>
          <t>X</t>
        </is>
      </c>
      <c r="X208" s="19" t="inlineStr">
        <is>
          <t>X</t>
        </is>
      </c>
      <c r="Y208" s="19" t="inlineStr">
        <is>
          <t>X</t>
        </is>
      </c>
      <c r="Z208" s="19" t="inlineStr">
        <is>
          <t>X</t>
        </is>
      </c>
      <c r="AA208" s="19" t="inlineStr">
        <is>
          <t>X</t>
        </is>
      </c>
      <c r="AB208" s="20" t="inlineStr">
        <is>
          <t>CN</t>
        </is>
      </c>
      <c r="AC208" s="19" t="inlineStr">
        <is>
          <t>X</t>
        </is>
      </c>
      <c r="AD208" s="19" t="inlineStr">
        <is>
          <t>X</t>
        </is>
      </c>
      <c r="AE208" s="19" t="inlineStr">
        <is>
          <t>X</t>
        </is>
      </c>
      <c r="AF208" s="19" t="inlineStr">
        <is>
          <t>V</t>
        </is>
      </c>
      <c r="AG208" s="19" t="inlineStr">
        <is>
          <t>V</t>
        </is>
      </c>
      <c r="AH208" s="19" t="inlineStr">
        <is>
          <t>V</t>
        </is>
      </c>
      <c r="AI208" s="20" t="inlineStr">
        <is>
          <t>CN</t>
        </is>
      </c>
      <c r="AJ208" s="19" t="inlineStr">
        <is>
          <t>V</t>
        </is>
      </c>
      <c r="AK208" s="21">
        <f>COUNTIF(F208:AJ208,"X") + COUNTIF(F208:AJ208,"x") + COUNTIF(F208:AJ208,"1/2")*0.5 + COUNTIF(F208:AJ208,"0.5")*0.5 + COUNTIF(F208:AJ208,"P")</f>
        <v/>
      </c>
      <c r="AL208" s="17" t="inlineStr">
        <is>
          <t>-</t>
        </is>
      </c>
      <c r="AM208" s="17" t="inlineStr">
        <is>
          <t>-</t>
        </is>
      </c>
      <c r="AN208" s="17" t="inlineStr">
        <is>
          <t>-</t>
        </is>
      </c>
      <c r="AO208" s="17" t="n">
        <v>0</v>
      </c>
      <c r="AP208" s="17">
        <f>AK208</f>
        <v/>
      </c>
      <c r="AQ208" s="21" t="n">
        <v>0</v>
      </c>
      <c r="AR208" s="17">
        <f>COUNTIF(F208:AJ208,"P") + COUNTIF(F208:AJ208,"p")</f>
        <v/>
      </c>
      <c r="AS208" s="18" t="inlineStr"/>
    </row>
    <row r="209">
      <c r="A209" s="17" t="n">
        <v>198</v>
      </c>
      <c r="B209" s="17" t="inlineStr">
        <is>
          <t>10012439</t>
        </is>
      </c>
      <c r="C209" s="18" t="inlineStr">
        <is>
          <t>Diêm Thị Nguyệt</t>
        </is>
      </c>
      <c r="D209" s="17" t="inlineStr">
        <is>
          <t>LDPT</t>
        </is>
      </c>
      <c r="E209" s="18" t="inlineStr">
        <is>
          <t>Công nhân LĐPT</t>
        </is>
      </c>
      <c r="F209" s="19" t="inlineStr">
        <is>
          <t>X</t>
        </is>
      </c>
      <c r="G209" s="20" t="inlineStr">
        <is>
          <t>CN</t>
        </is>
      </c>
      <c r="H209" s="19" t="inlineStr">
        <is>
          <t>X</t>
        </is>
      </c>
      <c r="I209" s="19" t="inlineStr">
        <is>
          <t>X</t>
        </is>
      </c>
      <c r="J209" s="19" t="inlineStr">
        <is>
          <t>X</t>
        </is>
      </c>
      <c r="K209" s="19" t="inlineStr">
        <is>
          <t>X</t>
        </is>
      </c>
      <c r="L209" s="19" t="inlineStr">
        <is>
          <t>X</t>
        </is>
      </c>
      <c r="M209" s="19" t="inlineStr">
        <is>
          <t>X</t>
        </is>
      </c>
      <c r="N209" s="20" t="inlineStr">
        <is>
          <t>CN</t>
        </is>
      </c>
      <c r="O209" s="19" t="inlineStr">
        <is>
          <t>X</t>
        </is>
      </c>
      <c r="P209" s="19" t="inlineStr">
        <is>
          <t>X</t>
        </is>
      </c>
      <c r="Q209" s="19" t="inlineStr">
        <is>
          <t>X</t>
        </is>
      </c>
      <c r="R209" s="19" t="inlineStr">
        <is>
          <t>X</t>
        </is>
      </c>
      <c r="S209" s="19" t="inlineStr">
        <is>
          <t>X</t>
        </is>
      </c>
      <c r="T209" s="19" t="inlineStr">
        <is>
          <t>X</t>
        </is>
      </c>
      <c r="U209" s="20" t="inlineStr">
        <is>
          <t>CN</t>
        </is>
      </c>
      <c r="V209" s="19" t="inlineStr">
        <is>
          <t>X</t>
        </is>
      </c>
      <c r="W209" s="19" t="inlineStr">
        <is>
          <t>X</t>
        </is>
      </c>
      <c r="X209" s="19" t="inlineStr">
        <is>
          <t>X</t>
        </is>
      </c>
      <c r="Y209" s="19" t="inlineStr">
        <is>
          <t>X</t>
        </is>
      </c>
      <c r="Z209" s="19" t="inlineStr">
        <is>
          <t>X</t>
        </is>
      </c>
      <c r="AA209" s="19" t="inlineStr">
        <is>
          <t>X</t>
        </is>
      </c>
      <c r="AB209" s="20" t="inlineStr">
        <is>
          <t>CN</t>
        </is>
      </c>
      <c r="AC209" s="19" t="inlineStr">
        <is>
          <t>X</t>
        </is>
      </c>
      <c r="AD209" s="19" t="inlineStr">
        <is>
          <t>X</t>
        </is>
      </c>
      <c r="AE209" s="19" t="inlineStr">
        <is>
          <t>X</t>
        </is>
      </c>
      <c r="AF209" s="19" t="inlineStr">
        <is>
          <t>X</t>
        </is>
      </c>
      <c r="AG209" s="19" t="inlineStr">
        <is>
          <t>X</t>
        </is>
      </c>
      <c r="AH209" s="19" t="inlineStr">
        <is>
          <t>X</t>
        </is>
      </c>
      <c r="AI209" s="20" t="inlineStr">
        <is>
          <t>CN</t>
        </is>
      </c>
      <c r="AJ209" s="19" t="inlineStr">
        <is>
          <t>X</t>
        </is>
      </c>
      <c r="AK209" s="21">
        <f>COUNTIF(F209:AJ209,"X") + COUNTIF(F209:AJ209,"x") + COUNTIF(F209:AJ209,"1/2")*0.5 + COUNTIF(F209:AJ209,"0.5")*0.5 + COUNTIF(F209:AJ209,"P")</f>
        <v/>
      </c>
      <c r="AL209" s="17" t="inlineStr">
        <is>
          <t>-</t>
        </is>
      </c>
      <c r="AM209" s="17" t="inlineStr">
        <is>
          <t>-</t>
        </is>
      </c>
      <c r="AN209" s="17" t="inlineStr">
        <is>
          <t>-</t>
        </is>
      </c>
      <c r="AO209" s="17" t="n">
        <v>0</v>
      </c>
      <c r="AP209" s="17">
        <f>AK209</f>
        <v/>
      </c>
      <c r="AQ209" s="21" t="n">
        <v>0</v>
      </c>
      <c r="AR209" s="17">
        <f>COUNTIF(F209:AJ209,"P") + COUNTIF(F209:AJ209,"p")</f>
        <v/>
      </c>
      <c r="AS209" s="18" t="inlineStr"/>
    </row>
    <row r="210">
      <c r="A210" s="17" t="n">
        <v>199</v>
      </c>
      <c r="B210" s="17" t="inlineStr">
        <is>
          <t>10012499</t>
        </is>
      </c>
      <c r="C210" s="18" t="inlineStr">
        <is>
          <t>Vương Phong Nhã</t>
        </is>
      </c>
      <c r="D210" s="17" t="inlineStr">
        <is>
          <t>LDPT</t>
        </is>
      </c>
      <c r="E210" s="18" t="inlineStr">
        <is>
          <t>Công nhân LĐPT</t>
        </is>
      </c>
      <c r="F210" s="19" t="inlineStr">
        <is>
          <t>X</t>
        </is>
      </c>
      <c r="G210" s="20" t="inlineStr">
        <is>
          <t>CN</t>
        </is>
      </c>
      <c r="H210" s="19" t="inlineStr">
        <is>
          <t>X</t>
        </is>
      </c>
      <c r="I210" s="19" t="inlineStr">
        <is>
          <t>X</t>
        </is>
      </c>
      <c r="J210" s="19" t="inlineStr">
        <is>
          <t>X</t>
        </is>
      </c>
      <c r="K210" s="19" t="inlineStr">
        <is>
          <t>X</t>
        </is>
      </c>
      <c r="L210" s="19" t="inlineStr">
        <is>
          <t>X</t>
        </is>
      </c>
      <c r="M210" s="19" t="inlineStr">
        <is>
          <t>X</t>
        </is>
      </c>
      <c r="N210" s="20" t="inlineStr">
        <is>
          <t>CN</t>
        </is>
      </c>
      <c r="O210" s="19" t="inlineStr">
        <is>
          <t>X</t>
        </is>
      </c>
      <c r="P210" s="19" t="inlineStr">
        <is>
          <t>X</t>
        </is>
      </c>
      <c r="Q210" s="19" t="inlineStr">
        <is>
          <t>X</t>
        </is>
      </c>
      <c r="R210" s="19" t="inlineStr">
        <is>
          <t>X</t>
        </is>
      </c>
      <c r="S210" s="19" t="inlineStr">
        <is>
          <t>X</t>
        </is>
      </c>
      <c r="T210" s="19" t="inlineStr">
        <is>
          <t>X</t>
        </is>
      </c>
      <c r="U210" s="20" t="inlineStr">
        <is>
          <t>CN</t>
        </is>
      </c>
      <c r="V210" s="19" t="inlineStr">
        <is>
          <t>X</t>
        </is>
      </c>
      <c r="W210" s="19" t="inlineStr">
        <is>
          <t>X</t>
        </is>
      </c>
      <c r="X210" s="19" t="inlineStr">
        <is>
          <t>X</t>
        </is>
      </c>
      <c r="Y210" s="19" t="inlineStr">
        <is>
          <t>X</t>
        </is>
      </c>
      <c r="Z210" s="19" t="inlineStr">
        <is>
          <t>X</t>
        </is>
      </c>
      <c r="AA210" s="19" t="inlineStr">
        <is>
          <t>X</t>
        </is>
      </c>
      <c r="AB210" s="20" t="inlineStr">
        <is>
          <t>CN</t>
        </is>
      </c>
      <c r="AC210" s="19" t="inlineStr">
        <is>
          <t>X</t>
        </is>
      </c>
      <c r="AD210" s="19" t="inlineStr">
        <is>
          <t>X</t>
        </is>
      </c>
      <c r="AE210" s="19" t="inlineStr">
        <is>
          <t>X</t>
        </is>
      </c>
      <c r="AF210" s="19" t="inlineStr">
        <is>
          <t>X</t>
        </is>
      </c>
      <c r="AG210" s="19" t="inlineStr">
        <is>
          <t>X</t>
        </is>
      </c>
      <c r="AH210" s="19" t="inlineStr">
        <is>
          <t>X</t>
        </is>
      </c>
      <c r="AI210" s="20" t="inlineStr">
        <is>
          <t>CN</t>
        </is>
      </c>
      <c r="AJ210" s="19" t="inlineStr">
        <is>
          <t>X</t>
        </is>
      </c>
      <c r="AK210" s="21">
        <f>COUNTIF(F210:AJ210,"X") + COUNTIF(F210:AJ210,"x") + COUNTIF(F210:AJ210,"1/2")*0.5 + COUNTIF(F210:AJ210,"0.5")*0.5 + COUNTIF(F210:AJ210,"P")</f>
        <v/>
      </c>
      <c r="AL210" s="17" t="inlineStr">
        <is>
          <t>-</t>
        </is>
      </c>
      <c r="AM210" s="17" t="inlineStr">
        <is>
          <t>-</t>
        </is>
      </c>
      <c r="AN210" s="17" t="inlineStr">
        <is>
          <t>-</t>
        </is>
      </c>
      <c r="AO210" s="17" t="n">
        <v>0</v>
      </c>
      <c r="AP210" s="17">
        <f>AK210</f>
        <v/>
      </c>
      <c r="AQ210" s="21" t="n">
        <v>0</v>
      </c>
      <c r="AR210" s="17">
        <f>COUNTIF(F210:AJ210,"P") + COUNTIF(F210:AJ210,"p")</f>
        <v/>
      </c>
      <c r="AS210" s="18" t="inlineStr"/>
    </row>
    <row r="211">
      <c r="A211" s="17" t="n">
        <v>200</v>
      </c>
      <c r="B211" s="17" t="inlineStr">
        <is>
          <t>10012500</t>
        </is>
      </c>
      <c r="C211" s="18" t="inlineStr">
        <is>
          <t>Nguyễn Thị Ky</t>
        </is>
      </c>
      <c r="D211" s="17" t="inlineStr">
        <is>
          <t>LDPT</t>
        </is>
      </c>
      <c r="E211" s="18" t="inlineStr">
        <is>
          <t>Công nhân LĐPT</t>
        </is>
      </c>
      <c r="F211" s="19" t="inlineStr">
        <is>
          <t>X</t>
        </is>
      </c>
      <c r="G211" s="20" t="inlineStr">
        <is>
          <t>CN</t>
        </is>
      </c>
      <c r="H211" s="19" t="inlineStr">
        <is>
          <t>X</t>
        </is>
      </c>
      <c r="I211" s="19" t="inlineStr">
        <is>
          <t>X</t>
        </is>
      </c>
      <c r="J211" s="19" t="inlineStr">
        <is>
          <t>X</t>
        </is>
      </c>
      <c r="K211" s="19" t="inlineStr">
        <is>
          <t>X</t>
        </is>
      </c>
      <c r="L211" s="19" t="inlineStr">
        <is>
          <t>X</t>
        </is>
      </c>
      <c r="M211" s="19" t="inlineStr">
        <is>
          <t>X</t>
        </is>
      </c>
      <c r="N211" s="20" t="inlineStr">
        <is>
          <t>CN</t>
        </is>
      </c>
      <c r="O211" s="19" t="inlineStr">
        <is>
          <t>X</t>
        </is>
      </c>
      <c r="P211" s="19" t="inlineStr">
        <is>
          <t>X</t>
        </is>
      </c>
      <c r="Q211" s="19" t="inlineStr">
        <is>
          <t>X</t>
        </is>
      </c>
      <c r="R211" s="19" t="inlineStr">
        <is>
          <t>X</t>
        </is>
      </c>
      <c r="S211" s="19" t="inlineStr">
        <is>
          <t>X</t>
        </is>
      </c>
      <c r="T211" s="19" t="inlineStr">
        <is>
          <t>X</t>
        </is>
      </c>
      <c r="U211" s="20" t="inlineStr">
        <is>
          <t>CN</t>
        </is>
      </c>
      <c r="V211" s="19" t="inlineStr">
        <is>
          <t>X</t>
        </is>
      </c>
      <c r="W211" s="19" t="inlineStr">
        <is>
          <t>X</t>
        </is>
      </c>
      <c r="X211" s="19" t="inlineStr">
        <is>
          <t>X</t>
        </is>
      </c>
      <c r="Y211" s="19" t="inlineStr">
        <is>
          <t>X</t>
        </is>
      </c>
      <c r="Z211" s="19" t="inlineStr">
        <is>
          <t>X</t>
        </is>
      </c>
      <c r="AA211" s="19" t="inlineStr">
        <is>
          <t>X</t>
        </is>
      </c>
      <c r="AB211" s="20" t="inlineStr">
        <is>
          <t>CN</t>
        </is>
      </c>
      <c r="AC211" s="19" t="inlineStr">
        <is>
          <t>X</t>
        </is>
      </c>
      <c r="AD211" s="19" t="inlineStr">
        <is>
          <t>X</t>
        </is>
      </c>
      <c r="AE211" s="19" t="inlineStr">
        <is>
          <t>X</t>
        </is>
      </c>
      <c r="AF211" s="19" t="inlineStr">
        <is>
          <t>X</t>
        </is>
      </c>
      <c r="AG211" s="19" t="inlineStr">
        <is>
          <t>X</t>
        </is>
      </c>
      <c r="AH211" s="19" t="inlineStr">
        <is>
          <t>X</t>
        </is>
      </c>
      <c r="AI211" s="20" t="inlineStr">
        <is>
          <t>CN</t>
        </is>
      </c>
      <c r="AJ211" s="19" t="inlineStr">
        <is>
          <t>X</t>
        </is>
      </c>
      <c r="AK211" s="21">
        <f>COUNTIF(F211:AJ211,"X") + COUNTIF(F211:AJ211,"x") + COUNTIF(F211:AJ211,"1/2")*0.5 + COUNTIF(F211:AJ211,"0.5")*0.5 + COUNTIF(F211:AJ211,"P")</f>
        <v/>
      </c>
      <c r="AL211" s="17" t="inlineStr">
        <is>
          <t>-</t>
        </is>
      </c>
      <c r="AM211" s="17" t="inlineStr">
        <is>
          <t>-</t>
        </is>
      </c>
      <c r="AN211" s="17" t="inlineStr">
        <is>
          <t>-</t>
        </is>
      </c>
      <c r="AO211" s="17" t="n">
        <v>0</v>
      </c>
      <c r="AP211" s="17">
        <f>AK211</f>
        <v/>
      </c>
      <c r="AQ211" s="21" t="n">
        <v>0</v>
      </c>
      <c r="AR211" s="17">
        <f>COUNTIF(F211:AJ211,"P") + COUNTIF(F211:AJ211,"p")</f>
        <v/>
      </c>
      <c r="AS211" s="18" t="inlineStr"/>
    </row>
    <row r="212">
      <c r="A212" s="17" t="n">
        <v>201</v>
      </c>
      <c r="B212" s="17" t="inlineStr">
        <is>
          <t>10012501</t>
        </is>
      </c>
      <c r="C212" s="18" t="inlineStr">
        <is>
          <t>Diêm Công Lăng</t>
        </is>
      </c>
      <c r="D212" s="17" t="inlineStr">
        <is>
          <t>LDPT</t>
        </is>
      </c>
      <c r="E212" s="18" t="inlineStr">
        <is>
          <t>Công nhân LĐPT</t>
        </is>
      </c>
      <c r="F212" s="19" t="inlineStr">
        <is>
          <t>X</t>
        </is>
      </c>
      <c r="G212" s="20" t="inlineStr">
        <is>
          <t>CN</t>
        </is>
      </c>
      <c r="H212" s="19" t="inlineStr">
        <is>
          <t>X</t>
        </is>
      </c>
      <c r="I212" s="19" t="inlineStr">
        <is>
          <t>X</t>
        </is>
      </c>
      <c r="J212" s="19" t="inlineStr">
        <is>
          <t>X</t>
        </is>
      </c>
      <c r="K212" s="19" t="inlineStr">
        <is>
          <t>X</t>
        </is>
      </c>
      <c r="L212" s="19" t="inlineStr">
        <is>
          <t>X</t>
        </is>
      </c>
      <c r="M212" s="19" t="inlineStr">
        <is>
          <t>X</t>
        </is>
      </c>
      <c r="N212" s="20" t="inlineStr">
        <is>
          <t>CN</t>
        </is>
      </c>
      <c r="O212" s="19" t="inlineStr">
        <is>
          <t>X</t>
        </is>
      </c>
      <c r="P212" s="19" t="inlineStr">
        <is>
          <t>X</t>
        </is>
      </c>
      <c r="Q212" s="19" t="inlineStr">
        <is>
          <t>X</t>
        </is>
      </c>
      <c r="R212" s="19" t="inlineStr">
        <is>
          <t>X</t>
        </is>
      </c>
      <c r="S212" s="19" t="inlineStr">
        <is>
          <t>X</t>
        </is>
      </c>
      <c r="T212" s="19" t="inlineStr">
        <is>
          <t>X</t>
        </is>
      </c>
      <c r="U212" s="20" t="inlineStr">
        <is>
          <t>CN</t>
        </is>
      </c>
      <c r="V212" s="19" t="inlineStr">
        <is>
          <t>X</t>
        </is>
      </c>
      <c r="W212" s="19" t="inlineStr">
        <is>
          <t>X</t>
        </is>
      </c>
      <c r="X212" s="19" t="inlineStr">
        <is>
          <t>X</t>
        </is>
      </c>
      <c r="Y212" s="19" t="inlineStr">
        <is>
          <t>X</t>
        </is>
      </c>
      <c r="Z212" s="19" t="inlineStr">
        <is>
          <t>X</t>
        </is>
      </c>
      <c r="AA212" s="19" t="inlineStr">
        <is>
          <t>X</t>
        </is>
      </c>
      <c r="AB212" s="20" t="inlineStr">
        <is>
          <t>CN</t>
        </is>
      </c>
      <c r="AC212" s="19" t="inlineStr">
        <is>
          <t>X</t>
        </is>
      </c>
      <c r="AD212" s="19" t="inlineStr">
        <is>
          <t>X</t>
        </is>
      </c>
      <c r="AE212" s="19" t="inlineStr">
        <is>
          <t>X</t>
        </is>
      </c>
      <c r="AF212" s="19" t="inlineStr">
        <is>
          <t>X</t>
        </is>
      </c>
      <c r="AG212" s="19" t="inlineStr">
        <is>
          <t>X</t>
        </is>
      </c>
      <c r="AH212" s="19" t="inlineStr">
        <is>
          <t>X</t>
        </is>
      </c>
      <c r="AI212" s="20" t="inlineStr">
        <is>
          <t>CN</t>
        </is>
      </c>
      <c r="AJ212" s="19" t="inlineStr">
        <is>
          <t>X</t>
        </is>
      </c>
      <c r="AK212" s="21">
        <f>COUNTIF(F212:AJ212,"X") + COUNTIF(F212:AJ212,"x") + COUNTIF(F212:AJ212,"1/2")*0.5 + COUNTIF(F212:AJ212,"0.5")*0.5 + COUNTIF(F212:AJ212,"P")</f>
        <v/>
      </c>
      <c r="AL212" s="17" t="inlineStr">
        <is>
          <t>-</t>
        </is>
      </c>
      <c r="AM212" s="17" t="inlineStr">
        <is>
          <t>-</t>
        </is>
      </c>
      <c r="AN212" s="17" t="inlineStr">
        <is>
          <t>-</t>
        </is>
      </c>
      <c r="AO212" s="17" t="n">
        <v>0</v>
      </c>
      <c r="AP212" s="17">
        <f>AK212</f>
        <v/>
      </c>
      <c r="AQ212" s="21" t="n">
        <v>0</v>
      </c>
      <c r="AR212" s="17">
        <f>COUNTIF(F212:AJ212,"P") + COUNTIF(F212:AJ212,"p")</f>
        <v/>
      </c>
      <c r="AS212" s="18" t="inlineStr"/>
    </row>
    <row r="213">
      <c r="A213" s="17" t="n">
        <v>202</v>
      </c>
      <c r="B213" s="17" t="inlineStr">
        <is>
          <t>10012784</t>
        </is>
      </c>
      <c r="C213" s="18" t="inlineStr">
        <is>
          <t>Phạm Thị Anh</t>
        </is>
      </c>
      <c r="D213" s="17" t="inlineStr">
        <is>
          <t>LDPT</t>
        </is>
      </c>
      <c r="E213" s="18" t="inlineStr">
        <is>
          <t>Công nhân LĐPT</t>
        </is>
      </c>
      <c r="F213" s="19" t="inlineStr">
        <is>
          <t>X</t>
        </is>
      </c>
      <c r="G213" s="20" t="inlineStr">
        <is>
          <t>CN</t>
        </is>
      </c>
      <c r="H213" s="19" t="inlineStr">
        <is>
          <t>X</t>
        </is>
      </c>
      <c r="I213" s="19" t="inlineStr">
        <is>
          <t>X</t>
        </is>
      </c>
      <c r="J213" s="19" t="inlineStr">
        <is>
          <t>X</t>
        </is>
      </c>
      <c r="K213" s="19" t="inlineStr">
        <is>
          <t>X</t>
        </is>
      </c>
      <c r="L213" s="19" t="inlineStr">
        <is>
          <t>X</t>
        </is>
      </c>
      <c r="M213" s="19" t="inlineStr">
        <is>
          <t>X</t>
        </is>
      </c>
      <c r="N213" s="20" t="inlineStr">
        <is>
          <t>CN</t>
        </is>
      </c>
      <c r="O213" s="19" t="inlineStr">
        <is>
          <t>X</t>
        </is>
      </c>
      <c r="P213" s="19" t="inlineStr">
        <is>
          <t>X</t>
        </is>
      </c>
      <c r="Q213" s="19" t="inlineStr">
        <is>
          <t>X</t>
        </is>
      </c>
      <c r="R213" s="19" t="inlineStr">
        <is>
          <t>X</t>
        </is>
      </c>
      <c r="S213" s="19" t="inlineStr">
        <is>
          <t>X</t>
        </is>
      </c>
      <c r="T213" s="19" t="inlineStr">
        <is>
          <t>X</t>
        </is>
      </c>
      <c r="U213" s="20" t="inlineStr">
        <is>
          <t>CN</t>
        </is>
      </c>
      <c r="V213" s="19" t="inlineStr">
        <is>
          <t>X</t>
        </is>
      </c>
      <c r="W213" s="19" t="inlineStr">
        <is>
          <t>X</t>
        </is>
      </c>
      <c r="X213" s="19" t="inlineStr">
        <is>
          <t>X</t>
        </is>
      </c>
      <c r="Y213" s="19" t="inlineStr">
        <is>
          <t>X</t>
        </is>
      </c>
      <c r="Z213" s="19" t="inlineStr">
        <is>
          <t>X</t>
        </is>
      </c>
      <c r="AA213" s="19" t="inlineStr">
        <is>
          <t>X</t>
        </is>
      </c>
      <c r="AB213" s="20" t="inlineStr">
        <is>
          <t>CN</t>
        </is>
      </c>
      <c r="AC213" s="19" t="inlineStr">
        <is>
          <t>X</t>
        </is>
      </c>
      <c r="AD213" s="19" t="inlineStr">
        <is>
          <t>X</t>
        </is>
      </c>
      <c r="AE213" s="19" t="inlineStr">
        <is>
          <t>X</t>
        </is>
      </c>
      <c r="AF213" s="19" t="inlineStr">
        <is>
          <t>X</t>
        </is>
      </c>
      <c r="AG213" s="19" t="inlineStr">
        <is>
          <t>X</t>
        </is>
      </c>
      <c r="AH213" s="19" t="inlineStr">
        <is>
          <t>X</t>
        </is>
      </c>
      <c r="AI213" s="20" t="inlineStr">
        <is>
          <t>CN</t>
        </is>
      </c>
      <c r="AJ213" s="19" t="inlineStr">
        <is>
          <t>X</t>
        </is>
      </c>
      <c r="AK213" s="21">
        <f>COUNTIF(F213:AJ213,"X") + COUNTIF(F213:AJ213,"x") + COUNTIF(F213:AJ213,"1/2")*0.5 + COUNTIF(F213:AJ213,"0.5")*0.5 + COUNTIF(F213:AJ213,"P")</f>
        <v/>
      </c>
      <c r="AL213" s="17" t="inlineStr">
        <is>
          <t>-</t>
        </is>
      </c>
      <c r="AM213" s="17" t="inlineStr">
        <is>
          <t>-</t>
        </is>
      </c>
      <c r="AN213" s="17" t="inlineStr">
        <is>
          <t>-</t>
        </is>
      </c>
      <c r="AO213" s="17" t="n">
        <v>0</v>
      </c>
      <c r="AP213" s="17">
        <f>AK213</f>
        <v/>
      </c>
      <c r="AQ213" s="21" t="n">
        <v>0</v>
      </c>
      <c r="AR213" s="17">
        <f>COUNTIF(F213:AJ213,"P") + COUNTIF(F213:AJ213,"p")</f>
        <v/>
      </c>
      <c r="AS213" s="18" t="inlineStr"/>
    </row>
    <row r="214">
      <c r="A214" s="17" t="n">
        <v>203</v>
      </c>
      <c r="B214" s="17" t="inlineStr">
        <is>
          <t>10012785</t>
        </is>
      </c>
      <c r="C214" s="18" t="inlineStr">
        <is>
          <t>Nguyễn Ngọc Điệp</t>
        </is>
      </c>
      <c r="D214" s="17" t="inlineStr">
        <is>
          <t>LDPT</t>
        </is>
      </c>
      <c r="E214" s="18" t="inlineStr">
        <is>
          <t>Công nhân LĐPT</t>
        </is>
      </c>
      <c r="F214" s="19" t="inlineStr">
        <is>
          <t>X</t>
        </is>
      </c>
      <c r="G214" s="20" t="inlineStr">
        <is>
          <t>CN</t>
        </is>
      </c>
      <c r="H214" s="19" t="inlineStr">
        <is>
          <t>X</t>
        </is>
      </c>
      <c r="I214" s="19" t="inlineStr">
        <is>
          <t>X</t>
        </is>
      </c>
      <c r="J214" s="19" t="inlineStr">
        <is>
          <t>X</t>
        </is>
      </c>
      <c r="K214" s="19" t="inlineStr">
        <is>
          <t>X</t>
        </is>
      </c>
      <c r="L214" s="19" t="inlineStr">
        <is>
          <t>X</t>
        </is>
      </c>
      <c r="M214" s="19" t="inlineStr">
        <is>
          <t>X</t>
        </is>
      </c>
      <c r="N214" s="20" t="inlineStr">
        <is>
          <t>CN</t>
        </is>
      </c>
      <c r="O214" s="19" t="inlineStr">
        <is>
          <t>X</t>
        </is>
      </c>
      <c r="P214" s="19" t="inlineStr">
        <is>
          <t>X</t>
        </is>
      </c>
      <c r="Q214" s="19" t="inlineStr">
        <is>
          <t>X</t>
        </is>
      </c>
      <c r="R214" s="19" t="inlineStr">
        <is>
          <t>X</t>
        </is>
      </c>
      <c r="S214" s="19" t="inlineStr">
        <is>
          <t>X</t>
        </is>
      </c>
      <c r="T214" s="19" t="inlineStr">
        <is>
          <t>X</t>
        </is>
      </c>
      <c r="U214" s="20" t="inlineStr">
        <is>
          <t>CN</t>
        </is>
      </c>
      <c r="V214" s="19" t="inlineStr">
        <is>
          <t>X</t>
        </is>
      </c>
      <c r="W214" s="19" t="inlineStr">
        <is>
          <t>X</t>
        </is>
      </c>
      <c r="X214" s="19" t="inlineStr">
        <is>
          <t>X</t>
        </is>
      </c>
      <c r="Y214" s="19" t="inlineStr">
        <is>
          <t>X</t>
        </is>
      </c>
      <c r="Z214" s="19" t="inlineStr">
        <is>
          <t>X</t>
        </is>
      </c>
      <c r="AA214" s="19" t="inlineStr">
        <is>
          <t>X</t>
        </is>
      </c>
      <c r="AB214" s="20" t="inlineStr">
        <is>
          <t>CN</t>
        </is>
      </c>
      <c r="AC214" s="19" t="inlineStr">
        <is>
          <t>X</t>
        </is>
      </c>
      <c r="AD214" s="19" t="inlineStr">
        <is>
          <t>X</t>
        </is>
      </c>
      <c r="AE214" s="19" t="inlineStr">
        <is>
          <t>X</t>
        </is>
      </c>
      <c r="AF214" s="19" t="inlineStr">
        <is>
          <t>X</t>
        </is>
      </c>
      <c r="AG214" s="19" t="inlineStr">
        <is>
          <t>X</t>
        </is>
      </c>
      <c r="AH214" s="19" t="inlineStr">
        <is>
          <t>X</t>
        </is>
      </c>
      <c r="AI214" s="20" t="inlineStr">
        <is>
          <t>CN</t>
        </is>
      </c>
      <c r="AJ214" s="19" t="inlineStr">
        <is>
          <t>X</t>
        </is>
      </c>
      <c r="AK214" s="21">
        <f>COUNTIF(F214:AJ214,"X") + COUNTIF(F214:AJ214,"x") + COUNTIF(F214:AJ214,"1/2")*0.5 + COUNTIF(F214:AJ214,"0.5")*0.5 + COUNTIF(F214:AJ214,"P")</f>
        <v/>
      </c>
      <c r="AL214" s="17" t="inlineStr">
        <is>
          <t>-</t>
        </is>
      </c>
      <c r="AM214" s="17" t="inlineStr">
        <is>
          <t>-</t>
        </is>
      </c>
      <c r="AN214" s="17" t="inlineStr">
        <is>
          <t>-</t>
        </is>
      </c>
      <c r="AO214" s="17" t="n">
        <v>0</v>
      </c>
      <c r="AP214" s="17">
        <f>AK214</f>
        <v/>
      </c>
      <c r="AQ214" s="21" t="n">
        <v>0</v>
      </c>
      <c r="AR214" s="17">
        <f>COUNTIF(F214:AJ214,"P") + COUNTIF(F214:AJ214,"p")</f>
        <v/>
      </c>
      <c r="AS214" s="18" t="inlineStr"/>
    </row>
    <row r="215">
      <c r="A215" s="17" t="n">
        <v>204</v>
      </c>
      <c r="B215" s="17" t="inlineStr">
        <is>
          <t>10012816</t>
        </is>
      </c>
      <c r="C215" s="18" t="inlineStr">
        <is>
          <t>Võ Tấn Phong</t>
        </is>
      </c>
      <c r="D215" s="17" t="inlineStr">
        <is>
          <t>LDPT</t>
        </is>
      </c>
      <c r="E215" s="18" t="inlineStr">
        <is>
          <t>Công nhân LĐPT</t>
        </is>
      </c>
      <c r="F215" s="19" t="inlineStr">
        <is>
          <t>X</t>
        </is>
      </c>
      <c r="G215" s="20" t="inlineStr">
        <is>
          <t>CN</t>
        </is>
      </c>
      <c r="H215" s="19" t="inlineStr">
        <is>
          <t>X</t>
        </is>
      </c>
      <c r="I215" s="19" t="inlineStr">
        <is>
          <t>X</t>
        </is>
      </c>
      <c r="J215" s="19" t="inlineStr">
        <is>
          <t>X</t>
        </is>
      </c>
      <c r="K215" s="19" t="inlineStr">
        <is>
          <t>X</t>
        </is>
      </c>
      <c r="L215" s="19" t="inlineStr">
        <is>
          <t>X</t>
        </is>
      </c>
      <c r="M215" s="19" t="inlineStr">
        <is>
          <t>X</t>
        </is>
      </c>
      <c r="N215" s="20" t="inlineStr">
        <is>
          <t>CN</t>
        </is>
      </c>
      <c r="O215" s="19" t="inlineStr">
        <is>
          <t>X</t>
        </is>
      </c>
      <c r="P215" s="19" t="inlineStr">
        <is>
          <t>X</t>
        </is>
      </c>
      <c r="Q215" s="19" t="inlineStr">
        <is>
          <t>X</t>
        </is>
      </c>
      <c r="R215" s="19" t="inlineStr">
        <is>
          <t>X</t>
        </is>
      </c>
      <c r="S215" s="19" t="inlineStr">
        <is>
          <t>X</t>
        </is>
      </c>
      <c r="T215" s="19" t="inlineStr">
        <is>
          <t>X</t>
        </is>
      </c>
      <c r="U215" s="20" t="inlineStr">
        <is>
          <t>CN</t>
        </is>
      </c>
      <c r="V215" s="19" t="inlineStr">
        <is>
          <t>X</t>
        </is>
      </c>
      <c r="W215" s="19" t="inlineStr">
        <is>
          <t>X</t>
        </is>
      </c>
      <c r="X215" s="19" t="inlineStr">
        <is>
          <t>X</t>
        </is>
      </c>
      <c r="Y215" s="19" t="inlineStr">
        <is>
          <t>X</t>
        </is>
      </c>
      <c r="Z215" s="19" t="inlineStr">
        <is>
          <t>X</t>
        </is>
      </c>
      <c r="AA215" s="19" t="inlineStr">
        <is>
          <t>X</t>
        </is>
      </c>
      <c r="AB215" s="20" t="inlineStr">
        <is>
          <t>CN</t>
        </is>
      </c>
      <c r="AC215" s="19" t="inlineStr">
        <is>
          <t>X</t>
        </is>
      </c>
      <c r="AD215" s="19" t="inlineStr">
        <is>
          <t>X</t>
        </is>
      </c>
      <c r="AE215" s="19" t="inlineStr">
        <is>
          <t>X</t>
        </is>
      </c>
      <c r="AF215" s="19" t="inlineStr">
        <is>
          <t>X</t>
        </is>
      </c>
      <c r="AG215" s="19" t="inlineStr">
        <is>
          <t>X</t>
        </is>
      </c>
      <c r="AH215" s="19" t="inlineStr">
        <is>
          <t>X</t>
        </is>
      </c>
      <c r="AI215" s="20" t="inlineStr">
        <is>
          <t>CN</t>
        </is>
      </c>
      <c r="AJ215" s="19" t="inlineStr">
        <is>
          <t>X</t>
        </is>
      </c>
      <c r="AK215" s="21">
        <f>COUNTIF(F215:AJ215,"X") + COUNTIF(F215:AJ215,"x") + COUNTIF(F215:AJ215,"1/2")*0.5 + COUNTIF(F215:AJ215,"0.5")*0.5 + COUNTIF(F215:AJ215,"P")</f>
        <v/>
      </c>
      <c r="AL215" s="17" t="inlineStr">
        <is>
          <t>-</t>
        </is>
      </c>
      <c r="AM215" s="17" t="inlineStr">
        <is>
          <t>-</t>
        </is>
      </c>
      <c r="AN215" s="17" t="inlineStr">
        <is>
          <t>-</t>
        </is>
      </c>
      <c r="AO215" s="17" t="n">
        <v>0</v>
      </c>
      <c r="AP215" s="17">
        <f>AK215</f>
        <v/>
      </c>
      <c r="AQ215" s="21" t="n">
        <v>0</v>
      </c>
      <c r="AR215" s="17">
        <f>COUNTIF(F215:AJ215,"P") + COUNTIF(F215:AJ215,"p")</f>
        <v/>
      </c>
      <c r="AS215" s="18" t="inlineStr"/>
    </row>
  </sheetData>
  <mergeCells count="20">
    <mergeCell ref="A4:AU4"/>
    <mergeCell ref="A6:A7"/>
    <mergeCell ref="AS6:AS7"/>
    <mergeCell ref="E6:E7"/>
    <mergeCell ref="B6:B7"/>
    <mergeCell ref="AP6:AP7"/>
    <mergeCell ref="AR6:AR7"/>
    <mergeCell ref="AK6:AK7"/>
    <mergeCell ref="AM6:AM7"/>
    <mergeCell ref="A8:AS8"/>
    <mergeCell ref="D6:D7"/>
    <mergeCell ref="A184:AS184"/>
    <mergeCell ref="AO6:AO7"/>
    <mergeCell ref="A3:AU3"/>
    <mergeCell ref="AQ6:AQ7"/>
    <mergeCell ref="A63:AS63"/>
    <mergeCell ref="A155:AS155"/>
    <mergeCell ref="C6:C7"/>
    <mergeCell ref="AL6:AL7"/>
    <mergeCell ref="AN6:AN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BC79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12" customWidth="1" min="3" max="3"/>
    <col width="22" customWidth="1" min="4" max="4"/>
    <col width="24" customWidth="1" min="5" max="5"/>
    <col width="16" customWidth="1" min="6" max="6"/>
    <col width="18" customWidth="1" min="7" max="7"/>
    <col width="10" customWidth="1" min="9" max="9"/>
    <col width="12" customWidth="1" min="10" max="10"/>
    <col width="10" customWidth="1" min="12" max="12"/>
    <col width="10" customWidth="1" min="14" max="14"/>
    <col width="10" customWidth="1" min="16" max="16"/>
    <col width="11" customWidth="1" min="18" max="18"/>
    <col width="14" customWidth="1" min="19" max="19"/>
    <col width="16" customWidth="1" min="20" max="20"/>
    <col width="18" customWidth="1" min="21" max="21"/>
    <col width="16" customWidth="1" min="22" max="22"/>
    <col width="16" customWidth="1" min="23" max="23"/>
    <col width="13" customWidth="1" min="24" max="24"/>
    <col width="13" customWidth="1" min="25" max="25"/>
    <col width="14" customWidth="1" min="26" max="26"/>
    <col width="14" customWidth="1" min="27" max="27"/>
    <col width="16" customWidth="1" min="29" max="29"/>
    <col width="14" customWidth="1" min="30" max="30"/>
    <col width="15" customWidth="1" min="31" max="31"/>
    <col width="18" customWidth="1" min="33" max="33"/>
    <col width="14" customWidth="1" min="34" max="34"/>
    <col width="18" customWidth="1" min="38" max="38"/>
    <col width="14" customWidth="1" min="39" max="39"/>
    <col width="14" customWidth="1" min="42" max="42"/>
    <col width="15" customWidth="1" min="43" max="43"/>
    <col width="10" customWidth="1" min="44" max="44"/>
    <col width="16" customWidth="1" min="46" max="46"/>
    <col width="16" customWidth="1" min="47" max="47"/>
    <col width="15" customWidth="1" min="48" max="48"/>
    <col width="12" customWidth="1" min="52" max="52"/>
    <col width="18" customWidth="1" min="54" max="54"/>
  </cols>
  <sheetData>
    <row r="2">
      <c r="A2" s="24" t="inlineStr">
        <is>
          <t>BẢNG THANH TOÁN TIỀN LƯƠNG THÁNG 08 NĂM 2026</t>
        </is>
      </c>
    </row>
    <row r="3">
      <c r="A3" s="25" t="inlineStr">
        <is>
          <t>CÔNG TY CỔ PHẦN XÂY DỰNG HẠ TẦNG FECON - KHỐI VĂN PHÒNG (VP)</t>
        </is>
      </c>
    </row>
    <row r="6" ht="28" customHeight="1">
      <c r="A6" s="13" t="inlineStr">
        <is>
          <t>STT</t>
        </is>
      </c>
      <c r="C6" s="13" t="inlineStr">
        <is>
          <t>Mã NV</t>
        </is>
      </c>
      <c r="D6" s="13" t="inlineStr">
        <is>
          <t>Họ tên</t>
        </is>
      </c>
      <c r="E6" s="13" t="inlineStr">
        <is>
          <t>Chức vụ</t>
        </is>
      </c>
      <c r="F6" s="13" t="inlineStr">
        <is>
          <t>Mức lương cơ bản</t>
        </is>
      </c>
      <c r="G6" s="13" t="inlineStr">
        <is>
          <t>Mức thưởng hiệu suất</t>
        </is>
      </c>
      <c r="I6" s="13" t="inlineStr">
        <is>
          <t>Hệ số công</t>
        </is>
      </c>
      <c r="J6" s="13" t="inlineStr">
        <is>
          <t>Ngày công tháng</t>
        </is>
      </c>
      <c r="L6" s="13" t="inlineStr">
        <is>
          <t>Công CN</t>
        </is>
      </c>
      <c r="N6" s="13" t="inlineStr">
        <is>
          <t>Công WFH</t>
        </is>
      </c>
      <c r="P6" s="13" t="inlineStr">
        <is>
          <t>Chờ việc</t>
        </is>
      </c>
      <c r="R6" s="13" t="inlineStr">
        <is>
          <t>Công ăn ca</t>
        </is>
      </c>
      <c r="S6" s="13" t="inlineStr">
        <is>
          <t>Giờ làm thêm quy đổi</t>
        </is>
      </c>
      <c r="T6" s="13" t="inlineStr">
        <is>
          <t>Tiền Lương cơ bản</t>
        </is>
      </c>
      <c r="U6" s="13" t="inlineStr">
        <is>
          <t>Tiền thưởng hiệu suất</t>
        </is>
      </c>
      <c r="V6" s="13" t="inlineStr">
        <is>
          <t>Lương ngoài giờ</t>
        </is>
      </c>
      <c r="W6" s="13" t="inlineStr">
        <is>
          <t>Lương ngày chủ nhật</t>
        </is>
      </c>
      <c r="X6" s="13" t="inlineStr">
        <is>
          <t>Hỗ trợ ăn ca</t>
        </is>
      </c>
      <c r="Y6" s="13" t="inlineStr">
        <is>
          <t>Hỗ trợ điện thoại</t>
        </is>
      </c>
      <c r="Z6" s="13" t="inlineStr">
        <is>
          <t>Lương trách nhiệm</t>
        </is>
      </c>
      <c r="AA6" s="13" t="inlineStr">
        <is>
          <t>Lương kiêm nhiệm</t>
        </is>
      </c>
      <c r="AC6" s="13" t="inlineStr">
        <is>
          <t>Thù lao HĐQT/CTV</t>
        </is>
      </c>
      <c r="AD6" s="13" t="inlineStr">
        <is>
          <t>Hỗ trợ đi lại</t>
        </is>
      </c>
      <c r="AE6" s="13" t="inlineStr">
        <is>
          <t>Thưởng HQKD / Khác</t>
        </is>
      </c>
      <c r="AG6" s="13" t="inlineStr">
        <is>
          <t>TỔNG THU NHẬP</t>
        </is>
      </c>
      <c r="AH6" s="13" t="inlineStr">
        <is>
          <t>Ăn trưa miễn thuế</t>
        </is>
      </c>
      <c r="AL6" s="13" t="inlineStr">
        <is>
          <t>Tổng thu nhập chịu thuế</t>
        </is>
      </c>
      <c r="AM6" s="13" t="inlineStr">
        <is>
          <t>Thưởng 02.09</t>
        </is>
      </c>
      <c r="AP6" s="13" t="inlineStr">
        <is>
          <t>BHXH 10.5%</t>
        </is>
      </c>
      <c r="AQ6" s="13" t="inlineStr">
        <is>
          <t>Giảm trừ bản thân</t>
        </is>
      </c>
      <c r="AR6" s="13" t="inlineStr">
        <is>
          <t>Số người PT</t>
        </is>
      </c>
      <c r="AT6" s="13" t="inlineStr">
        <is>
          <t>Giảm trừ gia cảnh</t>
        </is>
      </c>
      <c r="AU6" s="13" t="inlineStr">
        <is>
          <t>Thu nhập tính thuế</t>
        </is>
      </c>
      <c r="AV6" s="13" t="inlineStr">
        <is>
          <t>Thuế TNCN</t>
        </is>
      </c>
      <c r="AZ6" s="13" t="inlineStr">
        <is>
          <t>Đoàn phí CĐ</t>
        </is>
      </c>
      <c r="BB6" s="13" t="inlineStr">
        <is>
          <t>THỰC LĨNH</t>
        </is>
      </c>
    </row>
    <row r="7">
      <c r="A7" s="16" t="inlineStr">
        <is>
          <t>1 - HỘI ĐỒNG QUẢN TRỊ VÀ BAN KIẾM SOÁT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  <c r="AO7" s="5" t="n"/>
      <c r="AP7" s="5" t="n"/>
      <c r="AQ7" s="5" t="n"/>
      <c r="AR7" s="5" t="n"/>
      <c r="AS7" s="5" t="n"/>
      <c r="AT7" s="5" t="n"/>
      <c r="AU7" s="5" t="n"/>
      <c r="AV7" s="5" t="n"/>
      <c r="AW7" s="5" t="n"/>
      <c r="AX7" s="5" t="n"/>
      <c r="AY7" s="5" t="n"/>
      <c r="AZ7" s="5" t="n"/>
      <c r="BA7" s="5" t="n"/>
      <c r="BB7" s="5" t="n"/>
      <c r="BC7" s="5" t="n"/>
    </row>
    <row r="8">
      <c r="A8" s="17" t="n">
        <v>1</v>
      </c>
      <c r="C8" s="17" t="inlineStr">
        <is>
          <t>10000920.FCIC</t>
        </is>
      </c>
      <c r="D8" s="18" t="inlineStr">
        <is>
          <t>Nguyễn Chí Công</t>
        </is>
      </c>
      <c r="E8" s="18" t="inlineStr">
        <is>
          <t>Phó Chủ tịch HĐQT</t>
        </is>
      </c>
      <c r="F8" s="26" t="n">
        <v>10000000</v>
      </c>
      <c r="G8" s="26" t="n">
        <v>20000000</v>
      </c>
      <c r="I8" s="17" t="n">
        <v>1</v>
      </c>
      <c r="J8" s="21">
        <f>Cham_Cong_Hang_Ngay!AK9</f>
        <v/>
      </c>
      <c r="L8" s="17">
        <f>Cham_Cong_Hang_Ngay!AO9</f>
        <v/>
      </c>
      <c r="N8" s="17" t="n">
        <v>0</v>
      </c>
      <c r="P8" s="17" t="n">
        <v>0</v>
      </c>
      <c r="R8" s="17">
        <f>Cham_Cong_Hang_Ngay!AP9</f>
        <v/>
      </c>
      <c r="S8" s="21">
        <f>Cham_Cong_Hang_Ngay!AQ9</f>
        <v/>
      </c>
      <c r="T8" s="26">
        <f>ROUND(F8/26*(J8+N8+P8),0)</f>
        <v/>
      </c>
      <c r="U8" s="26">
        <f>ROUND((G8*I8)/26*(J8+N8*0.5+P8*0.5),0)</f>
        <v/>
      </c>
      <c r="V8" s="26">
        <f>ROUND((F8+G8*I8)/26/8*S8,0)</f>
        <v/>
      </c>
      <c r="W8" s="26">
        <f>ROUND((F8+G8*I8)/26*L8,0)</f>
        <v/>
      </c>
      <c r="X8" s="26">
        <f>ROUND(R8*50000,0)</f>
        <v/>
      </c>
      <c r="Y8" s="26" t="n">
        <v>0</v>
      </c>
      <c r="Z8" s="26" t="n">
        <v>0</v>
      </c>
      <c r="AA8" s="26" t="n">
        <v>0</v>
      </c>
      <c r="AC8" s="26" t="n">
        <v>0</v>
      </c>
      <c r="AD8" s="26" t="n">
        <v>0</v>
      </c>
      <c r="AE8" s="26" t="n">
        <v>0</v>
      </c>
      <c r="AG8" s="27">
        <f>SUM(T8:AF8)</f>
        <v/>
      </c>
      <c r="AH8" s="26">
        <f>IF(X8&lt;=1200000,X8,1200000)</f>
        <v/>
      </c>
      <c r="AL8" s="26">
        <f>AG8-(AH8+Y8+V8)</f>
        <v/>
      </c>
      <c r="AM8" s="26" t="n">
        <v>2000000</v>
      </c>
      <c r="AP8" s="26" t="n">
        <v>2181900</v>
      </c>
      <c r="AQ8" s="26" t="n">
        <v>15500000</v>
      </c>
      <c r="AR8" s="17" t="n">
        <v>4</v>
      </c>
      <c r="AT8" s="26">
        <f>AQ8+AR8*6200000</f>
        <v/>
      </c>
      <c r="AU8" s="26">
        <f>IF((AL8+AM8-AP8-AT8)&lt;0,0,(AL8+AM8-AP8-AT8))</f>
        <v/>
      </c>
      <c r="AV8" s="26">
        <f>ROUND(IF(AU8&lt;=10000000,AU8*5%,IF(AU8&lt;=30000000,AU8*10%-500000,IF(AU8&lt;=60000000,AU8*20%-3500000,IF(AU8&lt;=100000000,AU8*30%-9500000,AU8*35%-14500000)))),0)</f>
        <v/>
      </c>
      <c r="AZ8" s="26">
        <f>ROUND(F8*0.5%,0)</f>
        <v/>
      </c>
      <c r="BB8" s="7">
        <f>ROUND(AG8-AP8-AV8-AZ8,0)</f>
        <v/>
      </c>
    </row>
    <row r="9">
      <c r="A9" s="17" t="n">
        <v>2</v>
      </c>
      <c r="C9" s="17" t="inlineStr">
        <is>
          <t>10002720.FCIC</t>
        </is>
      </c>
      <c r="D9" s="18" t="inlineStr">
        <is>
          <t>Trịnh Quốc Tuấn</t>
        </is>
      </c>
      <c r="E9" s="18" t="inlineStr">
        <is>
          <t>Thành viên HĐQT</t>
        </is>
      </c>
      <c r="F9" s="26" t="n">
        <v>0</v>
      </c>
      <c r="G9" s="26" t="n">
        <v>0</v>
      </c>
      <c r="I9" s="17" t="n">
        <v>1</v>
      </c>
      <c r="J9" s="21">
        <f>Cham_Cong_Hang_Ngay!AK10</f>
        <v/>
      </c>
      <c r="L9" s="17">
        <f>Cham_Cong_Hang_Ngay!AO10</f>
        <v/>
      </c>
      <c r="N9" s="17" t="n">
        <v>0</v>
      </c>
      <c r="P9" s="17" t="n">
        <v>0</v>
      </c>
      <c r="R9" s="17">
        <f>Cham_Cong_Hang_Ngay!AP10</f>
        <v/>
      </c>
      <c r="S9" s="21">
        <f>Cham_Cong_Hang_Ngay!AQ10</f>
        <v/>
      </c>
      <c r="T9" s="26">
        <f>ROUND(F9/26*(J9+N9+P9),0)</f>
        <v/>
      </c>
      <c r="U9" s="26">
        <f>ROUND((G9*I9)/26*(J9+N9*0.5+P9*0.5),0)</f>
        <v/>
      </c>
      <c r="V9" s="26">
        <f>ROUND((F9+G9*I9)/26/8*S9,0)</f>
        <v/>
      </c>
      <c r="W9" s="26">
        <f>ROUND((F9+G9*I9)/26*L9,0)</f>
        <v/>
      </c>
      <c r="X9" s="26">
        <f>ROUND(R9*50000,0)</f>
        <v/>
      </c>
      <c r="Y9" s="26" t="n">
        <v>0</v>
      </c>
      <c r="Z9" s="26" t="n">
        <v>0</v>
      </c>
      <c r="AA9" s="26" t="n">
        <v>0</v>
      </c>
      <c r="AC9" s="26" t="n">
        <v>10000000</v>
      </c>
      <c r="AD9" s="26" t="n">
        <v>0</v>
      </c>
      <c r="AE9" s="26" t="n">
        <v>0</v>
      </c>
      <c r="AG9" s="27">
        <f>SUM(T9:AF9)</f>
        <v/>
      </c>
      <c r="AH9" s="26">
        <f>IF(X9&lt;=1200000,X9,1200000)</f>
        <v/>
      </c>
      <c r="AL9" s="26">
        <f>AG9-(AH9+Y9+V9)</f>
        <v/>
      </c>
      <c r="AM9" s="26" t="n">
        <v>0</v>
      </c>
      <c r="AP9" s="26" t="n">
        <v>0</v>
      </c>
      <c r="AQ9" s="26" t="n">
        <v>15500000</v>
      </c>
      <c r="AR9" s="17" t="n">
        <v>0</v>
      </c>
      <c r="AT9" s="26">
        <f>AQ9+AR9*6200000</f>
        <v/>
      </c>
      <c r="AU9" s="26">
        <f>IF((AL9+AM9-AP9-AT9)&lt;0,0,(AL9+AM9-AP9-AT9))</f>
        <v/>
      </c>
      <c r="AV9" s="26">
        <f>ROUND(IF(AU9&lt;=10000000,AU9*5%,IF(AU9&lt;=30000000,AU9*10%-500000,IF(AU9&lt;=60000000,AU9*20%-3500000,IF(AU9&lt;=100000000,AU9*30%-9500000,AU9*35%-14500000)))),0)</f>
        <v/>
      </c>
      <c r="AZ9" s="26">
        <f>ROUND(F9*0.5%,0)</f>
        <v/>
      </c>
      <c r="BB9" s="7">
        <f>ROUND(AG9-AP9-AV9-AZ9,0)</f>
        <v/>
      </c>
    </row>
    <row r="10">
      <c r="A10" s="17" t="n">
        <v>3</v>
      </c>
      <c r="C10" s="17" t="inlineStr">
        <is>
          <t>10003397.FCIC</t>
        </is>
      </c>
      <c r="D10" s="18" t="inlineStr">
        <is>
          <t>Đỗ Mạnh Cường</t>
        </is>
      </c>
      <c r="E10" s="18" t="inlineStr">
        <is>
          <t>Chủ tịch HĐQT</t>
        </is>
      </c>
      <c r="F10" s="26" t="n">
        <v>0</v>
      </c>
      <c r="G10" s="26" t="n">
        <v>0</v>
      </c>
      <c r="I10" s="17" t="n">
        <v>1</v>
      </c>
      <c r="J10" s="21">
        <f>Cham_Cong_Hang_Ngay!AK11</f>
        <v/>
      </c>
      <c r="L10" s="17">
        <f>Cham_Cong_Hang_Ngay!AO11</f>
        <v/>
      </c>
      <c r="N10" s="17" t="n">
        <v>0</v>
      </c>
      <c r="P10" s="17" t="n">
        <v>0</v>
      </c>
      <c r="R10" s="17">
        <f>Cham_Cong_Hang_Ngay!AP11</f>
        <v/>
      </c>
      <c r="S10" s="21">
        <f>Cham_Cong_Hang_Ngay!AQ11</f>
        <v/>
      </c>
      <c r="T10" s="26">
        <f>ROUND(F10/26*(J10+N10+P10),0)</f>
        <v/>
      </c>
      <c r="U10" s="26">
        <f>ROUND((G10*I10)/26*(J10+N10*0.5+P10*0.5),0)</f>
        <v/>
      </c>
      <c r="V10" s="26">
        <f>ROUND((F10+G10*I10)/26/8*S10,0)</f>
        <v/>
      </c>
      <c r="W10" s="26">
        <f>ROUND((F10+G10*I10)/26*L10,0)</f>
        <v/>
      </c>
      <c r="X10" s="26">
        <f>ROUND(R10*50000,0)</f>
        <v/>
      </c>
      <c r="Y10" s="26" t="n">
        <v>0</v>
      </c>
      <c r="Z10" s="26" t="n">
        <v>0</v>
      </c>
      <c r="AA10" s="26" t="n">
        <v>0</v>
      </c>
      <c r="AC10" s="26" t="n">
        <v>35000000</v>
      </c>
      <c r="AD10" s="26" t="n">
        <v>0</v>
      </c>
      <c r="AE10" s="26" t="n">
        <v>0</v>
      </c>
      <c r="AG10" s="27">
        <f>SUM(T10:AF10)</f>
        <v/>
      </c>
      <c r="AH10" s="26">
        <f>IF(X10&lt;=1200000,X10,1200000)</f>
        <v/>
      </c>
      <c r="AL10" s="26">
        <f>AG10-(AH10+Y10+V10)</f>
        <v/>
      </c>
      <c r="AM10" s="26" t="n">
        <v>0</v>
      </c>
      <c r="AP10" s="26" t="n">
        <v>0</v>
      </c>
      <c r="AQ10" s="26" t="n">
        <v>15500000</v>
      </c>
      <c r="AR10" s="17" t="n">
        <v>0</v>
      </c>
      <c r="AT10" s="26">
        <f>AQ10+AR10*6200000</f>
        <v/>
      </c>
      <c r="AU10" s="26">
        <f>IF((AL10+AM10-AP10-AT10)&lt;0,0,(AL10+AM10-AP10-AT10))</f>
        <v/>
      </c>
      <c r="AV10" s="26">
        <f>ROUND(IF(AU10&lt;=10000000,AU10*5%,IF(AU10&lt;=30000000,AU10*10%-500000,IF(AU10&lt;=60000000,AU10*20%-3500000,IF(AU10&lt;=100000000,AU10*30%-9500000,AU10*35%-14500000)))),0)</f>
        <v/>
      </c>
      <c r="AZ10" s="26">
        <f>ROUND(F10*0.5%,0)</f>
        <v/>
      </c>
      <c r="BB10" s="7">
        <f>ROUND(AG10-AP10-AV10-AZ10,0)</f>
        <v/>
      </c>
    </row>
    <row r="11">
      <c r="A11" s="17" t="n">
        <v>4</v>
      </c>
      <c r="C11" s="17" t="inlineStr">
        <is>
          <t>10004720.FCIC</t>
        </is>
      </c>
      <c r="D11" s="18" t="inlineStr">
        <is>
          <t>Nguyễn Thị Nhàn</t>
        </is>
      </c>
      <c r="E11" s="18" t="inlineStr">
        <is>
          <t>Trưởng Ban kiểm soát</t>
        </is>
      </c>
      <c r="F11" s="26" t="n">
        <v>0</v>
      </c>
      <c r="G11" s="26" t="n">
        <v>0</v>
      </c>
      <c r="I11" s="17" t="n">
        <v>1</v>
      </c>
      <c r="J11" s="21">
        <f>Cham_Cong_Hang_Ngay!AK12</f>
        <v/>
      </c>
      <c r="L11" s="17">
        <f>Cham_Cong_Hang_Ngay!AO12</f>
        <v/>
      </c>
      <c r="N11" s="17" t="n">
        <v>0</v>
      </c>
      <c r="P11" s="17" t="n">
        <v>0</v>
      </c>
      <c r="R11" s="17">
        <f>Cham_Cong_Hang_Ngay!AP12</f>
        <v/>
      </c>
      <c r="S11" s="21">
        <f>Cham_Cong_Hang_Ngay!AQ12</f>
        <v/>
      </c>
      <c r="T11" s="26">
        <f>ROUND(F11/26*(J11+N11+P11),0)</f>
        <v/>
      </c>
      <c r="U11" s="26">
        <f>ROUND((G11*I11)/26*(J11+N11*0.5+P11*0.5),0)</f>
        <v/>
      </c>
      <c r="V11" s="26">
        <f>ROUND((F11+G11*I11)/26/8*S11,0)</f>
        <v/>
      </c>
      <c r="W11" s="26">
        <f>ROUND((F11+G11*I11)/26*L11,0)</f>
        <v/>
      </c>
      <c r="X11" s="26">
        <f>ROUND(R11*50000,0)</f>
        <v/>
      </c>
      <c r="Y11" s="26" t="n">
        <v>0</v>
      </c>
      <c r="Z11" s="26" t="n">
        <v>0</v>
      </c>
      <c r="AA11" s="26" t="n">
        <v>0</v>
      </c>
      <c r="AC11" s="26" t="n">
        <v>7500000</v>
      </c>
      <c r="AD11" s="26" t="n">
        <v>0</v>
      </c>
      <c r="AE11" s="26" t="n">
        <v>0</v>
      </c>
      <c r="AG11" s="27">
        <f>SUM(T11:AF11)</f>
        <v/>
      </c>
      <c r="AH11" s="26">
        <f>IF(X11&lt;=1200000,X11,1200000)</f>
        <v/>
      </c>
      <c r="AL11" s="26">
        <f>AG11-(AH11+Y11+V11)</f>
        <v/>
      </c>
      <c r="AM11" s="26" t="n">
        <v>0</v>
      </c>
      <c r="AP11" s="26" t="n">
        <v>0</v>
      </c>
      <c r="AQ11" s="26" t="n">
        <v>15500000</v>
      </c>
      <c r="AR11" s="17" t="n">
        <v>0</v>
      </c>
      <c r="AT11" s="26">
        <f>AQ11+AR11*6200000</f>
        <v/>
      </c>
      <c r="AU11" s="26">
        <f>IF((AL11+AM11-AP11-AT11)&lt;0,0,(AL11+AM11-AP11-AT11))</f>
        <v/>
      </c>
      <c r="AV11" s="26">
        <f>ROUND(IF(AU11&lt;=10000000,AU11*5%,IF(AU11&lt;=30000000,AU11*10%-500000,IF(AU11&lt;=60000000,AU11*20%-3500000,IF(AU11&lt;=100000000,AU11*30%-9500000,AU11*35%-14500000)))),0)</f>
        <v/>
      </c>
      <c r="AZ11" s="26">
        <f>ROUND(F11*0.5%,0)</f>
        <v/>
      </c>
      <c r="BB11" s="7">
        <f>ROUND(AG11-AP11-AV11-AZ11,0)</f>
        <v/>
      </c>
    </row>
    <row r="12">
      <c r="A12" s="17" t="n">
        <v>5</v>
      </c>
      <c r="C12" s="17" t="inlineStr">
        <is>
          <t>10005763.FCIC</t>
        </is>
      </c>
      <c r="D12" s="18" t="inlineStr">
        <is>
          <t>Nguyễn Thành Duy</t>
        </is>
      </c>
      <c r="E12" s="18" t="inlineStr">
        <is>
          <t>Thành viên Ban kiểm soát</t>
        </is>
      </c>
      <c r="F12" s="26" t="n">
        <v>0</v>
      </c>
      <c r="G12" s="26" t="n">
        <v>0</v>
      </c>
      <c r="I12" s="17" t="n">
        <v>1</v>
      </c>
      <c r="J12" s="21">
        <f>Cham_Cong_Hang_Ngay!AK13</f>
        <v/>
      </c>
      <c r="L12" s="17">
        <f>Cham_Cong_Hang_Ngay!AO13</f>
        <v/>
      </c>
      <c r="N12" s="17" t="n">
        <v>0</v>
      </c>
      <c r="P12" s="17" t="n">
        <v>0</v>
      </c>
      <c r="R12" s="17">
        <f>Cham_Cong_Hang_Ngay!AP13</f>
        <v/>
      </c>
      <c r="S12" s="21">
        <f>Cham_Cong_Hang_Ngay!AQ13</f>
        <v/>
      </c>
      <c r="T12" s="26">
        <f>ROUND(F12/26*(J12+N12+P12),0)</f>
        <v/>
      </c>
      <c r="U12" s="26">
        <f>ROUND((G12*I12)/26*(J12+N12*0.5+P12*0.5),0)</f>
        <v/>
      </c>
      <c r="V12" s="26">
        <f>ROUND((F12+G12*I12)/26/8*S12,0)</f>
        <v/>
      </c>
      <c r="W12" s="26">
        <f>ROUND((F12+G12*I12)/26*L12,0)</f>
        <v/>
      </c>
      <c r="X12" s="26">
        <f>ROUND(R12*50000,0)</f>
        <v/>
      </c>
      <c r="Y12" s="26" t="n">
        <v>0</v>
      </c>
      <c r="Z12" s="26" t="n">
        <v>0</v>
      </c>
      <c r="AA12" s="26" t="n">
        <v>0</v>
      </c>
      <c r="AC12" s="26" t="n">
        <v>5000000</v>
      </c>
      <c r="AD12" s="26" t="n">
        <v>0</v>
      </c>
      <c r="AE12" s="26" t="n">
        <v>0</v>
      </c>
      <c r="AG12" s="27">
        <f>SUM(T12:AF12)</f>
        <v/>
      </c>
      <c r="AH12" s="26">
        <f>IF(X12&lt;=1200000,X12,1200000)</f>
        <v/>
      </c>
      <c r="AL12" s="26">
        <f>AG12-(AH12+Y12+V12)</f>
        <v/>
      </c>
      <c r="AM12" s="26" t="n">
        <v>0</v>
      </c>
      <c r="AP12" s="26" t="n">
        <v>0</v>
      </c>
      <c r="AQ12" s="26" t="n">
        <v>15500000</v>
      </c>
      <c r="AR12" s="17" t="n">
        <v>0</v>
      </c>
      <c r="AT12" s="26">
        <f>AQ12+AR12*6200000</f>
        <v/>
      </c>
      <c r="AU12" s="26">
        <f>IF((AL12+AM12-AP12-AT12)&lt;0,0,(AL12+AM12-AP12-AT12))</f>
        <v/>
      </c>
      <c r="AV12" s="26">
        <f>ROUND(IF(AU12&lt;=10000000,AU12*5%,IF(AU12&lt;=30000000,AU12*10%-500000,IF(AU12&lt;=60000000,AU12*20%-3500000,IF(AU12&lt;=100000000,AU12*30%-9500000,AU12*35%-14500000)))),0)</f>
        <v/>
      </c>
      <c r="AZ12" s="26">
        <f>ROUND(F12*0.5%,0)</f>
        <v/>
      </c>
      <c r="BB12" s="7">
        <f>ROUND(AG12-AP12-AV12-AZ12,0)</f>
        <v/>
      </c>
    </row>
    <row r="13">
      <c r="A13" s="17" t="n">
        <v>6</v>
      </c>
      <c r="C13" s="17" t="inlineStr">
        <is>
          <t>10006458.FCIC</t>
        </is>
      </c>
      <c r="D13" s="18" t="inlineStr">
        <is>
          <t>Phạm Thu Hoài</t>
        </is>
      </c>
      <c r="E13" s="18" t="inlineStr">
        <is>
          <t>Thành viên Ban kiểm soát</t>
        </is>
      </c>
      <c r="F13" s="26" t="n">
        <v>0</v>
      </c>
      <c r="G13" s="26" t="n">
        <v>0</v>
      </c>
      <c r="I13" s="17" t="n">
        <v>1</v>
      </c>
      <c r="J13" s="21">
        <f>Cham_Cong_Hang_Ngay!AK14</f>
        <v/>
      </c>
      <c r="L13" s="17">
        <f>Cham_Cong_Hang_Ngay!AO14</f>
        <v/>
      </c>
      <c r="N13" s="17" t="n">
        <v>0</v>
      </c>
      <c r="P13" s="17" t="n">
        <v>0</v>
      </c>
      <c r="R13" s="17">
        <f>Cham_Cong_Hang_Ngay!AP14</f>
        <v/>
      </c>
      <c r="S13" s="21">
        <f>Cham_Cong_Hang_Ngay!AQ14</f>
        <v/>
      </c>
      <c r="T13" s="26">
        <f>ROUND(F13/26*(J13+N13+P13),0)</f>
        <v/>
      </c>
      <c r="U13" s="26">
        <f>ROUND((G13*I13)/26*(J13+N13*0.5+P13*0.5),0)</f>
        <v/>
      </c>
      <c r="V13" s="26">
        <f>ROUND((F13+G13*I13)/26/8*S13,0)</f>
        <v/>
      </c>
      <c r="W13" s="26">
        <f>ROUND((F13+G13*I13)/26*L13,0)</f>
        <v/>
      </c>
      <c r="X13" s="26">
        <f>ROUND(R13*50000,0)</f>
        <v/>
      </c>
      <c r="Y13" s="26" t="n">
        <v>0</v>
      </c>
      <c r="Z13" s="26" t="n">
        <v>0</v>
      </c>
      <c r="AA13" s="26" t="n">
        <v>0</v>
      </c>
      <c r="AC13" s="26" t="n">
        <v>5000000</v>
      </c>
      <c r="AD13" s="26" t="n">
        <v>0</v>
      </c>
      <c r="AE13" s="26" t="n">
        <v>0</v>
      </c>
      <c r="AG13" s="27">
        <f>SUM(T13:AF13)</f>
        <v/>
      </c>
      <c r="AH13" s="26">
        <f>IF(X13&lt;=1200000,X13,1200000)</f>
        <v/>
      </c>
      <c r="AL13" s="26">
        <f>AG13-(AH13+Y13+V13)</f>
        <v/>
      </c>
      <c r="AM13" s="26" t="n">
        <v>0</v>
      </c>
      <c r="AP13" s="26" t="n">
        <v>0</v>
      </c>
      <c r="AQ13" s="26" t="n">
        <v>15500000</v>
      </c>
      <c r="AR13" s="17" t="n">
        <v>0</v>
      </c>
      <c r="AT13" s="26">
        <f>AQ13+AR13*6200000</f>
        <v/>
      </c>
      <c r="AU13" s="26">
        <f>IF((AL13+AM13-AP13-AT13)&lt;0,0,(AL13+AM13-AP13-AT13))</f>
        <v/>
      </c>
      <c r="AV13" s="26">
        <f>ROUND(IF(AU13&lt;=10000000,AU13*5%,IF(AU13&lt;=30000000,AU13*10%-500000,IF(AU13&lt;=60000000,AU13*20%-3500000,IF(AU13&lt;=100000000,AU13*30%-9500000,AU13*35%-14500000)))),0)</f>
        <v/>
      </c>
      <c r="AZ13" s="26">
        <f>ROUND(F13*0.5%,0)</f>
        <v/>
      </c>
      <c r="BB13" s="7">
        <f>ROUND(AG13-AP13-AV13-AZ13,0)</f>
        <v/>
      </c>
    </row>
    <row r="14">
      <c r="A14" s="28" t="inlineStr">
        <is>
          <t>CỘNG 1 - HỘI ĐỒNG QUẢN TRỊ VÀ BAN KIẾM SOÁT:</t>
        </is>
      </c>
      <c r="B14" s="5" t="n"/>
      <c r="C14" s="5" t="n"/>
      <c r="D14" s="5" t="n"/>
      <c r="E14" s="5" t="n"/>
      <c r="F14" s="29">
        <f>SUM(F8:F13)</f>
        <v/>
      </c>
      <c r="G14" s="29">
        <f>SUM(G8:G13)</f>
        <v/>
      </c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29">
        <f>SUM(T8:T13)</f>
        <v/>
      </c>
      <c r="U14" s="29">
        <f>SUM(U8:U13)</f>
        <v/>
      </c>
      <c r="V14" s="29">
        <f>SUM(V8:V13)</f>
        <v/>
      </c>
      <c r="W14" s="29">
        <f>SUM(W8:W13)</f>
        <v/>
      </c>
      <c r="X14" s="29">
        <f>SUM(X8:X13)</f>
        <v/>
      </c>
      <c r="Y14" s="29">
        <f>SUM(Y8:Y13)</f>
        <v/>
      </c>
      <c r="Z14" s="29">
        <f>SUM(Z8:Z13)</f>
        <v/>
      </c>
      <c r="AA14" s="29">
        <f>SUM(AA8:AA13)</f>
        <v/>
      </c>
      <c r="AB14" s="5" t="n"/>
      <c r="AC14" s="29">
        <f>SUM(AC8:AC13)</f>
        <v/>
      </c>
      <c r="AD14" s="29">
        <f>SUM(AD8:AD13)</f>
        <v/>
      </c>
      <c r="AE14" s="29">
        <f>SUM(AE8:AE13)</f>
        <v/>
      </c>
      <c r="AF14" s="5" t="n"/>
      <c r="AG14" s="29">
        <f>SUM(AG8:AG13)</f>
        <v/>
      </c>
      <c r="AH14" s="5" t="n"/>
      <c r="AI14" s="5" t="n"/>
      <c r="AJ14" s="5" t="n"/>
      <c r="AK14" s="5" t="n"/>
      <c r="AL14" s="29">
        <f>SUM(AL8:AL13)</f>
        <v/>
      </c>
      <c r="AM14" s="29">
        <f>SUM(AM8:AM13)</f>
        <v/>
      </c>
      <c r="AN14" s="5" t="n"/>
      <c r="AO14" s="5" t="n"/>
      <c r="AP14" s="29">
        <f>SUM(AP8:AP13)</f>
        <v/>
      </c>
      <c r="AQ14" s="5" t="n"/>
      <c r="AR14" s="5" t="n"/>
      <c r="AS14" s="5" t="n"/>
      <c r="AT14" s="5" t="n"/>
      <c r="AU14" s="5" t="n"/>
      <c r="AV14" s="29">
        <f>SUM(AV8:AV13)</f>
        <v/>
      </c>
      <c r="AW14" s="5" t="n"/>
      <c r="AX14" s="5" t="n"/>
      <c r="AY14" s="5" t="n"/>
      <c r="AZ14" s="29">
        <f>SUM(AZ8:AZ13)</f>
        <v/>
      </c>
      <c r="BA14" s="5" t="n"/>
      <c r="BB14" s="29">
        <f>SUM(BB8:BB13)</f>
        <v/>
      </c>
      <c r="BC14" s="5" t="n"/>
    </row>
    <row r="15">
      <c r="A15" s="16" t="inlineStr">
        <is>
          <t>2 - BAN GIÁM ĐỐC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5" t="n"/>
      <c r="AM15" s="5" t="n"/>
      <c r="AN15" s="5" t="n"/>
      <c r="AO15" s="5" t="n"/>
      <c r="AP15" s="5" t="n"/>
      <c r="AQ15" s="5" t="n"/>
      <c r="AR15" s="5" t="n"/>
      <c r="AS15" s="5" t="n"/>
      <c r="AT15" s="5" t="n"/>
      <c r="AU15" s="5" t="n"/>
      <c r="AV15" s="5" t="n"/>
      <c r="AW15" s="5" t="n"/>
      <c r="AX15" s="5" t="n"/>
      <c r="AY15" s="5" t="n"/>
      <c r="AZ15" s="5" t="n"/>
      <c r="BA15" s="5" t="n"/>
      <c r="BB15" s="5" t="n"/>
      <c r="BC15" s="5" t="n"/>
    </row>
    <row r="16">
      <c r="A16" s="17" t="n">
        <v>7</v>
      </c>
      <c r="C16" s="17" t="inlineStr">
        <is>
          <t>10002265.FCIC</t>
        </is>
      </c>
      <c r="D16" s="18" t="inlineStr">
        <is>
          <t>Trần Văn Nguyện</t>
        </is>
      </c>
      <c r="E16" s="18" t="inlineStr">
        <is>
          <t>Phó Tổng Giám đốc</t>
        </is>
      </c>
      <c r="F16" s="26" t="n">
        <v>10000000</v>
      </c>
      <c r="G16" s="26" t="n">
        <v>20000000</v>
      </c>
      <c r="I16" s="17" t="n">
        <v>1</v>
      </c>
      <c r="J16" s="21">
        <f>Cham_Cong_Hang_Ngay!AK15</f>
        <v/>
      </c>
      <c r="L16" s="17">
        <f>Cham_Cong_Hang_Ngay!AO15</f>
        <v/>
      </c>
      <c r="N16" s="17" t="n">
        <v>0</v>
      </c>
      <c r="P16" s="17" t="n">
        <v>0</v>
      </c>
      <c r="R16" s="17">
        <f>Cham_Cong_Hang_Ngay!AP15</f>
        <v/>
      </c>
      <c r="S16" s="21">
        <f>Cham_Cong_Hang_Ngay!AQ15</f>
        <v/>
      </c>
      <c r="T16" s="26">
        <f>ROUND(F16/26*(J16+N16+P16),0)</f>
        <v/>
      </c>
      <c r="U16" s="26">
        <f>ROUND((G16*I16)/26*(J16+N16*0.5+P16*0.5),0)</f>
        <v/>
      </c>
      <c r="V16" s="26">
        <f>ROUND((F16+G16*I16)/26/8*S16,0)</f>
        <v/>
      </c>
      <c r="W16" s="26">
        <f>ROUND((F16+G16*I16)/26*L16,0)</f>
        <v/>
      </c>
      <c r="X16" s="26">
        <f>ROUND(R16*50000,0)</f>
        <v/>
      </c>
      <c r="Y16" s="26" t="n">
        <v>1500000</v>
      </c>
      <c r="Z16" s="26" t="n">
        <v>0</v>
      </c>
      <c r="AA16" s="26" t="n">
        <v>0</v>
      </c>
      <c r="AC16" s="26" t="n">
        <v>0</v>
      </c>
      <c r="AD16" s="26" t="n">
        <v>0</v>
      </c>
      <c r="AE16" s="26" t="n">
        <v>0</v>
      </c>
      <c r="AG16" s="27">
        <f>SUM(T16:AF16)</f>
        <v/>
      </c>
      <c r="AH16" s="26">
        <f>IF(X16&lt;=1200000,X16,1200000)</f>
        <v/>
      </c>
      <c r="AL16" s="26">
        <f>AG16-(AH16+Y16+V16)</f>
        <v/>
      </c>
      <c r="AM16" s="26" t="n">
        <v>2000000</v>
      </c>
      <c r="AP16" s="26" t="n">
        <v>1775550</v>
      </c>
      <c r="AQ16" s="26" t="n">
        <v>15500000</v>
      </c>
      <c r="AR16" s="17" t="n">
        <v>4</v>
      </c>
      <c r="AT16" s="26">
        <f>AQ16+AR16*6200000</f>
        <v/>
      </c>
      <c r="AU16" s="26">
        <f>IF((AL16+AM16-AP16-AT16)&lt;0,0,(AL16+AM16-AP16-AT16))</f>
        <v/>
      </c>
      <c r="AV16" s="26">
        <f>ROUND(IF(AU16&lt;=10000000,AU16*5%,IF(AU16&lt;=30000000,AU16*10%-500000,IF(AU16&lt;=60000000,AU16*20%-3500000,IF(AU16&lt;=100000000,AU16*30%-9500000,AU16*35%-14500000)))),0)</f>
        <v/>
      </c>
      <c r="AZ16" s="26">
        <f>ROUND(F16*0.5%,0)</f>
        <v/>
      </c>
      <c r="BB16" s="7">
        <f>ROUND(AG16-AP16-AV16-AZ16,0)</f>
        <v/>
      </c>
    </row>
    <row r="17">
      <c r="A17" s="17" t="n">
        <v>8</v>
      </c>
      <c r="C17" s="17" t="inlineStr">
        <is>
          <t>10004030</t>
        </is>
      </c>
      <c r="D17" s="18" t="inlineStr">
        <is>
          <t>Nguyễn Quang Tuyến</t>
        </is>
      </c>
      <c r="E17" s="18" t="inlineStr">
        <is>
          <t>Phó Tổng Giám đốc</t>
        </is>
      </c>
      <c r="F17" s="26" t="n">
        <v>10000000</v>
      </c>
      <c r="G17" s="26" t="n">
        <v>20000000</v>
      </c>
      <c r="I17" s="17" t="n">
        <v>1</v>
      </c>
      <c r="J17" s="21">
        <f>Cham_Cong_Hang_Ngay!AK16</f>
        <v/>
      </c>
      <c r="L17" s="17">
        <f>Cham_Cong_Hang_Ngay!AO16</f>
        <v/>
      </c>
      <c r="N17" s="17" t="n">
        <v>0</v>
      </c>
      <c r="P17" s="17" t="n">
        <v>0</v>
      </c>
      <c r="R17" s="17">
        <f>Cham_Cong_Hang_Ngay!AP16</f>
        <v/>
      </c>
      <c r="S17" s="21">
        <f>Cham_Cong_Hang_Ngay!AQ16</f>
        <v/>
      </c>
      <c r="T17" s="26">
        <f>ROUND(F17/26*(J17+N17+P17),0)</f>
        <v/>
      </c>
      <c r="U17" s="26">
        <f>ROUND((G17*I17)/26*(J17+N17*0.5+P17*0.5),0)</f>
        <v/>
      </c>
      <c r="V17" s="26">
        <f>ROUND((F17+G17*I17)/26/8*S17,0)</f>
        <v/>
      </c>
      <c r="W17" s="26">
        <f>ROUND((F17+G17*I17)/26*L17,0)</f>
        <v/>
      </c>
      <c r="X17" s="26">
        <f>ROUND(R17*50000,0)</f>
        <v/>
      </c>
      <c r="Y17" s="26" t="n">
        <v>1500000</v>
      </c>
      <c r="Z17" s="26" t="n">
        <v>0</v>
      </c>
      <c r="AA17" s="26" t="n">
        <v>0</v>
      </c>
      <c r="AC17" s="26" t="n">
        <v>0</v>
      </c>
      <c r="AD17" s="26" t="n">
        <v>0</v>
      </c>
      <c r="AE17" s="26" t="n">
        <v>0</v>
      </c>
      <c r="AG17" s="27">
        <f>SUM(T17:AF17)</f>
        <v/>
      </c>
      <c r="AH17" s="26">
        <f>IF(X17&lt;=1200000,X17,1200000)</f>
        <v/>
      </c>
      <c r="AL17" s="26">
        <f>AG17-(AH17+Y17+V17)</f>
        <v/>
      </c>
      <c r="AM17" s="26" t="n">
        <v>2000000</v>
      </c>
      <c r="AP17" s="26" t="n">
        <v>1775550</v>
      </c>
      <c r="AQ17" s="26" t="n">
        <v>15500000</v>
      </c>
      <c r="AR17" s="17" t="n">
        <v>3</v>
      </c>
      <c r="AT17" s="26">
        <f>AQ17+AR17*6200000</f>
        <v/>
      </c>
      <c r="AU17" s="26">
        <f>IF((AL17+AM17-AP17-AT17)&lt;0,0,(AL17+AM17-AP17-AT17))</f>
        <v/>
      </c>
      <c r="AV17" s="26">
        <f>ROUND(IF(AU17&lt;=10000000,AU17*5%,IF(AU17&lt;=30000000,AU17*10%-500000,IF(AU17&lt;=60000000,AU17*20%-3500000,IF(AU17&lt;=100000000,AU17*30%-9500000,AU17*35%-14500000)))),0)</f>
        <v/>
      </c>
      <c r="AZ17" s="26">
        <f>ROUND(F17*0.5%,0)</f>
        <v/>
      </c>
      <c r="BB17" s="7">
        <f>ROUND(AG17-AP17-AV17-AZ17,0)</f>
        <v/>
      </c>
    </row>
    <row r="18">
      <c r="A18" s="17" t="n">
        <v>9</v>
      </c>
      <c r="C18" s="17" t="inlineStr">
        <is>
          <t>10005729.FCIC</t>
        </is>
      </c>
      <c r="D18" s="18" t="inlineStr">
        <is>
          <t>Trần Dương Khánh</t>
        </is>
      </c>
      <c r="E18" s="18" t="inlineStr">
        <is>
          <t>Phó Tổng Giám đốc</t>
        </is>
      </c>
      <c r="F18" s="26" t="n">
        <v>10000000</v>
      </c>
      <c r="G18" s="26" t="n">
        <v>20000000</v>
      </c>
      <c r="I18" s="17" t="n">
        <v>1</v>
      </c>
      <c r="J18" s="21">
        <f>Cham_Cong_Hang_Ngay!AK17</f>
        <v/>
      </c>
      <c r="L18" s="17">
        <f>Cham_Cong_Hang_Ngay!AO17</f>
        <v/>
      </c>
      <c r="N18" s="17" t="n">
        <v>0</v>
      </c>
      <c r="P18" s="17" t="n">
        <v>0</v>
      </c>
      <c r="R18" s="17">
        <f>Cham_Cong_Hang_Ngay!AP17</f>
        <v/>
      </c>
      <c r="S18" s="21">
        <f>Cham_Cong_Hang_Ngay!AQ17</f>
        <v/>
      </c>
      <c r="T18" s="26">
        <f>ROUND(F18/26*(J18+N18+P18),0)</f>
        <v/>
      </c>
      <c r="U18" s="26">
        <f>ROUND((G18*I18)/26*(J18+N18*0.5+P18*0.5),0)</f>
        <v/>
      </c>
      <c r="V18" s="26">
        <f>ROUND((F18+G18*I18)/26/8*S18,0)</f>
        <v/>
      </c>
      <c r="W18" s="26">
        <f>ROUND((F18+G18*I18)/26*L18,0)</f>
        <v/>
      </c>
      <c r="X18" s="26">
        <f>ROUND(R18*50000,0)</f>
        <v/>
      </c>
      <c r="Y18" s="26" t="n">
        <v>1500000</v>
      </c>
      <c r="Z18" s="26" t="n">
        <v>0</v>
      </c>
      <c r="AA18" s="26" t="n">
        <v>0</v>
      </c>
      <c r="AC18" s="26" t="n">
        <v>0</v>
      </c>
      <c r="AD18" s="26" t="n">
        <v>0</v>
      </c>
      <c r="AE18" s="26" t="n">
        <v>0</v>
      </c>
      <c r="AG18" s="27">
        <f>SUM(T18:AF18)</f>
        <v/>
      </c>
      <c r="AH18" s="26">
        <f>IF(X18&lt;=1200000,X18,1200000)</f>
        <v/>
      </c>
      <c r="AL18" s="26">
        <f>AG18-(AH18+Y18+V18)</f>
        <v/>
      </c>
      <c r="AM18" s="26" t="n">
        <v>2000000</v>
      </c>
      <c r="AP18" s="26" t="n">
        <v>1775550</v>
      </c>
      <c r="AQ18" s="26" t="n">
        <v>15500000</v>
      </c>
      <c r="AR18" s="17" t="n">
        <v>1</v>
      </c>
      <c r="AT18" s="26">
        <f>AQ18+AR18*6200000</f>
        <v/>
      </c>
      <c r="AU18" s="26">
        <f>IF((AL18+AM18-AP18-AT18)&lt;0,0,(AL18+AM18-AP18-AT18))</f>
        <v/>
      </c>
      <c r="AV18" s="26">
        <f>ROUND(IF(AU18&lt;=10000000,AU18*5%,IF(AU18&lt;=30000000,AU18*10%-500000,IF(AU18&lt;=60000000,AU18*20%-3500000,IF(AU18&lt;=100000000,AU18*30%-9500000,AU18*35%-14500000)))),0)</f>
        <v/>
      </c>
      <c r="AZ18" s="26">
        <f>ROUND(F18*0.5%,0)</f>
        <v/>
      </c>
      <c r="BB18" s="7">
        <f>ROUND(AG18-AP18-AV18-AZ18,0)</f>
        <v/>
      </c>
    </row>
    <row r="19">
      <c r="A19" s="17" t="n">
        <v>10</v>
      </c>
      <c r="C19" s="17" t="inlineStr">
        <is>
          <t>10009200</t>
        </is>
      </c>
      <c r="D19" s="18" t="inlineStr">
        <is>
          <t>Võ Huy Bình</t>
        </is>
      </c>
      <c r="E19" s="18" t="inlineStr">
        <is>
          <t>Tổng Giám đốc điều hành</t>
        </is>
      </c>
      <c r="F19" s="26" t="n">
        <v>10000000</v>
      </c>
      <c r="G19" s="26" t="n">
        <v>20000000</v>
      </c>
      <c r="I19" s="17" t="n">
        <v>1</v>
      </c>
      <c r="J19" s="21">
        <f>Cham_Cong_Hang_Ngay!AK18</f>
        <v/>
      </c>
      <c r="L19" s="17">
        <f>Cham_Cong_Hang_Ngay!AO18</f>
        <v/>
      </c>
      <c r="N19" s="17" t="n">
        <v>0</v>
      </c>
      <c r="P19" s="17" t="n">
        <v>0</v>
      </c>
      <c r="R19" s="17">
        <f>Cham_Cong_Hang_Ngay!AP18</f>
        <v/>
      </c>
      <c r="S19" s="21">
        <f>Cham_Cong_Hang_Ngay!AQ18</f>
        <v/>
      </c>
      <c r="T19" s="26">
        <f>ROUND(F19/26*(J19+N19+P19),0)</f>
        <v/>
      </c>
      <c r="U19" s="26">
        <f>ROUND((G19*I19)/26*(J19+N19*0.5+P19*0.5),0)</f>
        <v/>
      </c>
      <c r="V19" s="26">
        <f>ROUND((F19+G19*I19)/26/8*S19,0)</f>
        <v/>
      </c>
      <c r="W19" s="26">
        <f>ROUND((F19+G19*I19)/26*L19,0)</f>
        <v/>
      </c>
      <c r="X19" s="26">
        <f>ROUND(R19*50000,0)</f>
        <v/>
      </c>
      <c r="Y19" s="26" t="n">
        <v>1500000</v>
      </c>
      <c r="Z19" s="26" t="n">
        <v>0</v>
      </c>
      <c r="AA19" s="26" t="n">
        <v>0</v>
      </c>
      <c r="AC19" s="26" t="n">
        <v>0</v>
      </c>
      <c r="AD19" s="26" t="n">
        <v>0</v>
      </c>
      <c r="AE19" s="26" t="n">
        <v>0</v>
      </c>
      <c r="AG19" s="27">
        <f>SUM(T19:AF19)</f>
        <v/>
      </c>
      <c r="AH19" s="26">
        <f>IF(X19&lt;=1200000,X19,1200000)</f>
        <v/>
      </c>
      <c r="AL19" s="26">
        <f>AG19-(AH19+Y19+V19)</f>
        <v/>
      </c>
      <c r="AM19" s="26" t="n">
        <v>2000000</v>
      </c>
      <c r="AP19" s="26" t="n">
        <v>2181900</v>
      </c>
      <c r="AQ19" s="26" t="n">
        <v>15500000</v>
      </c>
      <c r="AR19" s="17" t="n">
        <v>3</v>
      </c>
      <c r="AT19" s="26">
        <f>AQ19+AR19*6200000</f>
        <v/>
      </c>
      <c r="AU19" s="26">
        <f>IF((AL19+AM19-AP19-AT19)&lt;0,0,(AL19+AM19-AP19-AT19))</f>
        <v/>
      </c>
      <c r="AV19" s="26">
        <f>ROUND(IF(AU19&lt;=10000000,AU19*5%,IF(AU19&lt;=30000000,AU19*10%-500000,IF(AU19&lt;=60000000,AU19*20%-3500000,IF(AU19&lt;=100000000,AU19*30%-9500000,AU19*35%-14500000)))),0)</f>
        <v/>
      </c>
      <c r="AZ19" s="26">
        <f>ROUND(F19*0.5%,0)</f>
        <v/>
      </c>
      <c r="BB19" s="7">
        <f>ROUND(AG19-AP19-AV19-AZ19,0)</f>
        <v/>
      </c>
    </row>
    <row r="20">
      <c r="A20" s="17" t="n">
        <v>11</v>
      </c>
      <c r="C20" s="17" t="inlineStr">
        <is>
          <t>10011001.FCIC</t>
        </is>
      </c>
      <c r="D20" s="18" t="inlineStr">
        <is>
          <t>Lê Đức Thọ</t>
        </is>
      </c>
      <c r="E20" s="18" t="inlineStr">
        <is>
          <t>Phó Tổng Giám đốc</t>
        </is>
      </c>
      <c r="F20" s="26" t="n">
        <v>10000000</v>
      </c>
      <c r="G20" s="26" t="n">
        <v>20000000</v>
      </c>
      <c r="I20" s="17" t="n">
        <v>1</v>
      </c>
      <c r="J20" s="21">
        <f>Cham_Cong_Hang_Ngay!AK19</f>
        <v/>
      </c>
      <c r="L20" s="17">
        <f>Cham_Cong_Hang_Ngay!AO19</f>
        <v/>
      </c>
      <c r="N20" s="17" t="n">
        <v>0</v>
      </c>
      <c r="P20" s="17" t="n">
        <v>0</v>
      </c>
      <c r="R20" s="17">
        <f>Cham_Cong_Hang_Ngay!AP19</f>
        <v/>
      </c>
      <c r="S20" s="21">
        <f>Cham_Cong_Hang_Ngay!AQ19</f>
        <v/>
      </c>
      <c r="T20" s="26">
        <f>ROUND(F20/26*(J20+N20+P20),0)</f>
        <v/>
      </c>
      <c r="U20" s="26">
        <f>ROUND((G20*I20)/26*(J20+N20*0.5+P20*0.5),0)</f>
        <v/>
      </c>
      <c r="V20" s="26">
        <f>ROUND((F20+G20*I20)/26/8*S20,0)</f>
        <v/>
      </c>
      <c r="W20" s="26">
        <f>ROUND((F20+G20*I20)/26*L20,0)</f>
        <v/>
      </c>
      <c r="X20" s="26">
        <f>ROUND(R20*50000,0)</f>
        <v/>
      </c>
      <c r="Y20" s="26" t="n">
        <v>1500000</v>
      </c>
      <c r="Z20" s="26" t="n">
        <v>0</v>
      </c>
      <c r="AA20" s="26" t="n">
        <v>0</v>
      </c>
      <c r="AC20" s="26" t="n">
        <v>0</v>
      </c>
      <c r="AD20" s="26" t="n">
        <v>0</v>
      </c>
      <c r="AE20" s="26" t="n">
        <v>0</v>
      </c>
      <c r="AG20" s="27">
        <f>SUM(T20:AF20)</f>
        <v/>
      </c>
      <c r="AH20" s="26">
        <f>IF(X20&lt;=1200000,X20,1200000)</f>
        <v/>
      </c>
      <c r="AL20" s="26">
        <f>AG20-(AH20+Y20+V20)</f>
        <v/>
      </c>
      <c r="AM20" s="26" t="n">
        <v>2000000</v>
      </c>
      <c r="AP20" s="26" t="n">
        <v>1775550</v>
      </c>
      <c r="AQ20" s="26" t="n">
        <v>15500000</v>
      </c>
      <c r="AR20" s="17" t="n">
        <v>2</v>
      </c>
      <c r="AT20" s="26">
        <f>AQ20+AR20*6200000</f>
        <v/>
      </c>
      <c r="AU20" s="26">
        <f>IF((AL20+AM20-AP20-AT20)&lt;0,0,(AL20+AM20-AP20-AT20))</f>
        <v/>
      </c>
      <c r="AV20" s="26">
        <f>ROUND(IF(AU20&lt;=10000000,AU20*5%,IF(AU20&lt;=30000000,AU20*10%-500000,IF(AU20&lt;=60000000,AU20*20%-3500000,IF(AU20&lt;=100000000,AU20*30%-9500000,AU20*35%-14500000)))),0)</f>
        <v/>
      </c>
      <c r="AZ20" s="26">
        <f>ROUND(F20*0.5%,0)</f>
        <v/>
      </c>
      <c r="BB20" s="7">
        <f>ROUND(AG20-AP20-AV20-AZ20,0)</f>
        <v/>
      </c>
    </row>
    <row r="21">
      <c r="A21" s="28" t="inlineStr">
        <is>
          <t>CỘNG 2 - BAN GIÁM ĐỐC:</t>
        </is>
      </c>
      <c r="B21" s="5" t="n"/>
      <c r="C21" s="5" t="n"/>
      <c r="D21" s="5" t="n"/>
      <c r="E21" s="5" t="n"/>
      <c r="F21" s="29">
        <f>SUM(F16:F20)</f>
        <v/>
      </c>
      <c r="G21" s="29">
        <f>SUM(G16:G20)</f>
        <v/>
      </c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29">
        <f>SUM(T16:T20)</f>
        <v/>
      </c>
      <c r="U21" s="29">
        <f>SUM(U16:U20)</f>
        <v/>
      </c>
      <c r="V21" s="29">
        <f>SUM(V16:V20)</f>
        <v/>
      </c>
      <c r="W21" s="29">
        <f>SUM(W16:W20)</f>
        <v/>
      </c>
      <c r="X21" s="29">
        <f>SUM(X16:X20)</f>
        <v/>
      </c>
      <c r="Y21" s="29">
        <f>SUM(Y16:Y20)</f>
        <v/>
      </c>
      <c r="Z21" s="29">
        <f>SUM(Z16:Z20)</f>
        <v/>
      </c>
      <c r="AA21" s="29">
        <f>SUM(AA16:AA20)</f>
        <v/>
      </c>
      <c r="AB21" s="5" t="n"/>
      <c r="AC21" s="29">
        <f>SUM(AC16:AC20)</f>
        <v/>
      </c>
      <c r="AD21" s="29">
        <f>SUM(AD16:AD20)</f>
        <v/>
      </c>
      <c r="AE21" s="29">
        <f>SUM(AE16:AE20)</f>
        <v/>
      </c>
      <c r="AF21" s="5" t="n"/>
      <c r="AG21" s="29">
        <f>SUM(AG16:AG20)</f>
        <v/>
      </c>
      <c r="AH21" s="5" t="n"/>
      <c r="AI21" s="5" t="n"/>
      <c r="AJ21" s="5" t="n"/>
      <c r="AK21" s="5" t="n"/>
      <c r="AL21" s="29">
        <f>SUM(AL16:AL20)</f>
        <v/>
      </c>
      <c r="AM21" s="29">
        <f>SUM(AM16:AM20)</f>
        <v/>
      </c>
      <c r="AN21" s="5" t="n"/>
      <c r="AO21" s="5" t="n"/>
      <c r="AP21" s="29">
        <f>SUM(AP16:AP20)</f>
        <v/>
      </c>
      <c r="AQ21" s="5" t="n"/>
      <c r="AR21" s="5" t="n"/>
      <c r="AS21" s="5" t="n"/>
      <c r="AT21" s="5" t="n"/>
      <c r="AU21" s="5" t="n"/>
      <c r="AV21" s="29">
        <f>SUM(AV16:AV20)</f>
        <v/>
      </c>
      <c r="AW21" s="5" t="n"/>
      <c r="AX21" s="5" t="n"/>
      <c r="AY21" s="5" t="n"/>
      <c r="AZ21" s="29">
        <f>SUM(AZ16:AZ20)</f>
        <v/>
      </c>
      <c r="BA21" s="5" t="n"/>
      <c r="BB21" s="29">
        <f>SUM(BB16:BB20)</f>
        <v/>
      </c>
      <c r="BC21" s="5" t="n"/>
    </row>
    <row r="22">
      <c r="A22" s="16" t="inlineStr">
        <is>
          <t>3 - PHÒNG TÀI CHÍNH - KẾ TOÁN</t>
        </is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  <c r="AJ22" s="5" t="n"/>
      <c r="AK22" s="5" t="n"/>
      <c r="AL22" s="5" t="n"/>
      <c r="AM22" s="5" t="n"/>
      <c r="AN22" s="5" t="n"/>
      <c r="AO22" s="5" t="n"/>
      <c r="AP22" s="5" t="n"/>
      <c r="AQ22" s="5" t="n"/>
      <c r="AR22" s="5" t="n"/>
      <c r="AS22" s="5" t="n"/>
      <c r="AT22" s="5" t="n"/>
      <c r="AU22" s="5" t="n"/>
      <c r="AV22" s="5" t="n"/>
      <c r="AW22" s="5" t="n"/>
      <c r="AX22" s="5" t="n"/>
      <c r="AY22" s="5" t="n"/>
      <c r="AZ22" s="5" t="n"/>
      <c r="BA22" s="5" t="n"/>
      <c r="BB22" s="5" t="n"/>
      <c r="BC22" s="5" t="n"/>
    </row>
    <row r="23">
      <c r="A23" s="17" t="n">
        <v>12</v>
      </c>
      <c r="C23" s="17" t="inlineStr">
        <is>
          <t>10003680</t>
        </is>
      </c>
      <c r="D23" s="18" t="inlineStr">
        <is>
          <t>Bùi Thị Liên</t>
        </is>
      </c>
      <c r="E23" s="18" t="inlineStr">
        <is>
          <t>Chuyên viên Kế toán</t>
        </is>
      </c>
      <c r="F23" s="26" t="n">
        <v>6000000</v>
      </c>
      <c r="G23" s="26" t="n">
        <v>10000000</v>
      </c>
      <c r="I23" s="17" t="n">
        <v>1</v>
      </c>
      <c r="J23" s="21">
        <f>Cham_Cong_Hang_Ngay!AK20</f>
        <v/>
      </c>
      <c r="L23" s="17">
        <f>Cham_Cong_Hang_Ngay!AO20</f>
        <v/>
      </c>
      <c r="N23" s="17" t="n">
        <v>0</v>
      </c>
      <c r="P23" s="17" t="n">
        <v>0</v>
      </c>
      <c r="R23" s="17">
        <f>Cham_Cong_Hang_Ngay!AP20</f>
        <v/>
      </c>
      <c r="S23" s="21">
        <f>Cham_Cong_Hang_Ngay!AQ20</f>
        <v/>
      </c>
      <c r="T23" s="26">
        <f>ROUND(F23/26*(J23+N23+P23),0)</f>
        <v/>
      </c>
      <c r="U23" s="26">
        <f>ROUND((G23*I23)/26*(J23+N23*0.5+P23*0.5),0)</f>
        <v/>
      </c>
      <c r="V23" s="26">
        <f>ROUND((F23+G23*I23)/26/8*S23,0)</f>
        <v/>
      </c>
      <c r="W23" s="26">
        <f>ROUND((F23+G23*I23)/26*L23,0)</f>
        <v/>
      </c>
      <c r="X23" s="26">
        <f>ROUND(R23*50000,0)</f>
        <v/>
      </c>
      <c r="Y23" s="26" t="n">
        <v>500000</v>
      </c>
      <c r="Z23" s="26" t="n">
        <v>0</v>
      </c>
      <c r="AA23" s="26" t="n">
        <v>0</v>
      </c>
      <c r="AC23" s="26" t="n">
        <v>0</v>
      </c>
      <c r="AD23" s="26" t="n">
        <v>0</v>
      </c>
      <c r="AE23" s="26" t="n">
        <v>0</v>
      </c>
      <c r="AG23" s="27">
        <f>SUM(T23:AF23)</f>
        <v/>
      </c>
      <c r="AH23" s="26">
        <f>IF(X23&lt;=1200000,X23,1200000)</f>
        <v/>
      </c>
      <c r="AL23" s="26">
        <f>AG23-(AH23+Y23+V23)</f>
        <v/>
      </c>
      <c r="AM23" s="26" t="n">
        <v>1000000</v>
      </c>
      <c r="AP23" s="26" t="n">
        <v>780150</v>
      </c>
      <c r="AQ23" s="26" t="n">
        <v>15500000</v>
      </c>
      <c r="AR23" s="17" t="n">
        <v>1</v>
      </c>
      <c r="AT23" s="26">
        <f>AQ23+AR23*6200000</f>
        <v/>
      </c>
      <c r="AU23" s="26">
        <f>IF((AL23+AM23-AP23-AT23)&lt;0,0,(AL23+AM23-AP23-AT23))</f>
        <v/>
      </c>
      <c r="AV23" s="26">
        <f>ROUND(IF(AU23&lt;=10000000,AU23*5%,IF(AU23&lt;=30000000,AU23*10%-500000,IF(AU23&lt;=60000000,AU23*20%-3500000,IF(AU23&lt;=100000000,AU23*30%-9500000,AU23*35%-14500000)))),0)</f>
        <v/>
      </c>
      <c r="AZ23" s="26">
        <f>ROUND(F23*0.5%,0)</f>
        <v/>
      </c>
      <c r="BB23" s="7">
        <f>ROUND(AG23-AP23-AV23-AZ23,0)</f>
        <v/>
      </c>
    </row>
    <row r="24">
      <c r="A24" s="17" t="n">
        <v>13</v>
      </c>
      <c r="C24" s="17" t="inlineStr">
        <is>
          <t>10004026</t>
        </is>
      </c>
      <c r="D24" s="18" t="inlineStr">
        <is>
          <t>Lê Thị Thùy Dương</t>
        </is>
      </c>
      <c r="E24" s="18" t="inlineStr">
        <is>
          <t>Trưởng phòng Tài chính Kế toán</t>
        </is>
      </c>
      <c r="F24" s="26" t="n">
        <v>8000000</v>
      </c>
      <c r="G24" s="26" t="n">
        <v>15000000</v>
      </c>
      <c r="I24" s="17" t="n">
        <v>1</v>
      </c>
      <c r="J24" s="21">
        <f>Cham_Cong_Hang_Ngay!AK21</f>
        <v/>
      </c>
      <c r="L24" s="17">
        <f>Cham_Cong_Hang_Ngay!AO21</f>
        <v/>
      </c>
      <c r="N24" s="17" t="n">
        <v>0</v>
      </c>
      <c r="P24" s="17" t="n">
        <v>0</v>
      </c>
      <c r="R24" s="17">
        <f>Cham_Cong_Hang_Ngay!AP21</f>
        <v/>
      </c>
      <c r="S24" s="21">
        <f>Cham_Cong_Hang_Ngay!AQ21</f>
        <v/>
      </c>
      <c r="T24" s="26">
        <f>ROUND(F24/26*(J24+N24+P24),0)</f>
        <v/>
      </c>
      <c r="U24" s="26">
        <f>ROUND((G24*I24)/26*(J24+N24*0.5+P24*0.5),0)</f>
        <v/>
      </c>
      <c r="V24" s="26">
        <f>ROUND((F24+G24*I24)/26/8*S24,0)</f>
        <v/>
      </c>
      <c r="W24" s="26">
        <f>ROUND((F24+G24*I24)/26*L24,0)</f>
        <v/>
      </c>
      <c r="X24" s="26">
        <f>ROUND(R24*50000,0)</f>
        <v/>
      </c>
      <c r="Y24" s="26" t="n">
        <v>1000000</v>
      </c>
      <c r="Z24" s="26" t="n">
        <v>0</v>
      </c>
      <c r="AA24" s="26" t="n">
        <v>0</v>
      </c>
      <c r="AC24" s="26" t="n">
        <v>0</v>
      </c>
      <c r="AD24" s="26" t="n">
        <v>0</v>
      </c>
      <c r="AE24" s="26" t="n">
        <v>0</v>
      </c>
      <c r="AG24" s="27">
        <f>SUM(T24:AF24)</f>
        <v/>
      </c>
      <c r="AH24" s="26">
        <f>IF(X24&lt;=1200000,X24,1200000)</f>
        <v/>
      </c>
      <c r="AL24" s="26">
        <f>AG24-(AH24+Y24+V24)</f>
        <v/>
      </c>
      <c r="AM24" s="26" t="n">
        <v>1500000</v>
      </c>
      <c r="AP24" s="26" t="n">
        <v>1059450</v>
      </c>
      <c r="AQ24" s="26" t="n">
        <v>15500000</v>
      </c>
      <c r="AR24" s="17" t="n">
        <v>2</v>
      </c>
      <c r="AT24" s="26">
        <f>AQ24+AR24*6200000</f>
        <v/>
      </c>
      <c r="AU24" s="26">
        <f>IF((AL24+AM24-AP24-AT24)&lt;0,0,(AL24+AM24-AP24-AT24))</f>
        <v/>
      </c>
      <c r="AV24" s="26">
        <f>ROUND(IF(AU24&lt;=10000000,AU24*5%,IF(AU24&lt;=30000000,AU24*10%-500000,IF(AU24&lt;=60000000,AU24*20%-3500000,IF(AU24&lt;=100000000,AU24*30%-9500000,AU24*35%-14500000)))),0)</f>
        <v/>
      </c>
      <c r="AZ24" s="26">
        <f>ROUND(F24*0.5%,0)</f>
        <v/>
      </c>
      <c r="BB24" s="7">
        <f>ROUND(AG24-AP24-AV24-AZ24,0)</f>
        <v/>
      </c>
    </row>
    <row r="25">
      <c r="A25" s="17" t="n">
        <v>14</v>
      </c>
      <c r="C25" s="17" t="inlineStr">
        <is>
          <t>10005451</t>
        </is>
      </c>
      <c r="D25" s="18" t="inlineStr">
        <is>
          <t>Thế Thị Trang</t>
        </is>
      </c>
      <c r="E25" s="18" t="inlineStr">
        <is>
          <t>Chuyên viên Kế toán</t>
        </is>
      </c>
      <c r="F25" s="26" t="n">
        <v>6000000</v>
      </c>
      <c r="G25" s="26" t="n">
        <v>10000000</v>
      </c>
      <c r="I25" s="17" t="n">
        <v>1</v>
      </c>
      <c r="J25" s="21">
        <f>Cham_Cong_Hang_Ngay!AK22</f>
        <v/>
      </c>
      <c r="L25" s="17">
        <f>Cham_Cong_Hang_Ngay!AO22</f>
        <v/>
      </c>
      <c r="N25" s="17" t="n">
        <v>0</v>
      </c>
      <c r="P25" s="17" t="n">
        <v>0</v>
      </c>
      <c r="R25" s="17">
        <f>Cham_Cong_Hang_Ngay!AP22</f>
        <v/>
      </c>
      <c r="S25" s="21">
        <f>Cham_Cong_Hang_Ngay!AQ22</f>
        <v/>
      </c>
      <c r="T25" s="26">
        <f>ROUND(F25/26*(J25+N25+P25),0)</f>
        <v/>
      </c>
      <c r="U25" s="26">
        <f>ROUND((G25*I25)/26*(J25+N25*0.5+P25*0.5),0)</f>
        <v/>
      </c>
      <c r="V25" s="26">
        <f>ROUND((F25+G25*I25)/26/8*S25,0)</f>
        <v/>
      </c>
      <c r="W25" s="26">
        <f>ROUND((F25+G25*I25)/26*L25,0)</f>
        <v/>
      </c>
      <c r="X25" s="26">
        <f>ROUND(R25*50000,0)</f>
        <v/>
      </c>
      <c r="Y25" s="26" t="n">
        <v>500000</v>
      </c>
      <c r="Z25" s="26" t="n">
        <v>0</v>
      </c>
      <c r="AA25" s="26" t="n">
        <v>0</v>
      </c>
      <c r="AC25" s="26" t="n">
        <v>0</v>
      </c>
      <c r="AD25" s="26" t="n">
        <v>0</v>
      </c>
      <c r="AE25" s="26" t="n">
        <v>0</v>
      </c>
      <c r="AG25" s="27">
        <f>SUM(T25:AF25)</f>
        <v/>
      </c>
      <c r="AH25" s="26">
        <f>IF(X25&lt;=1200000,X25,1200000)</f>
        <v/>
      </c>
      <c r="AL25" s="26">
        <f>AG25-(AH25+Y25+V25)</f>
        <v/>
      </c>
      <c r="AM25" s="26" t="n">
        <v>1000000</v>
      </c>
      <c r="AP25" s="26" t="n">
        <v>780150</v>
      </c>
      <c r="AQ25" s="26" t="n">
        <v>15500000</v>
      </c>
      <c r="AR25" s="17" t="n">
        <v>1</v>
      </c>
      <c r="AT25" s="26">
        <f>AQ25+AR25*6200000</f>
        <v/>
      </c>
      <c r="AU25" s="26">
        <f>IF((AL25+AM25-AP25-AT25)&lt;0,0,(AL25+AM25-AP25-AT25))</f>
        <v/>
      </c>
      <c r="AV25" s="26">
        <f>ROUND(IF(AU25&lt;=10000000,AU25*5%,IF(AU25&lt;=30000000,AU25*10%-500000,IF(AU25&lt;=60000000,AU25*20%-3500000,IF(AU25&lt;=100000000,AU25*30%-9500000,AU25*35%-14500000)))),0)</f>
        <v/>
      </c>
      <c r="AZ25" s="26">
        <f>ROUND(F25*0.5%,0)</f>
        <v/>
      </c>
      <c r="BB25" s="7">
        <f>ROUND(AG25-AP25-AV25-AZ25,0)</f>
        <v/>
      </c>
    </row>
    <row r="26">
      <c r="A26" s="17" t="n">
        <v>15</v>
      </c>
      <c r="C26" s="17" t="inlineStr">
        <is>
          <t>10008554</t>
        </is>
      </c>
      <c r="D26" s="18" t="inlineStr">
        <is>
          <t>Bùi Thị Thu Thủy</t>
        </is>
      </c>
      <c r="E26" s="18" t="inlineStr">
        <is>
          <t>Chuyên viên Kế toán</t>
        </is>
      </c>
      <c r="F26" s="26" t="n">
        <v>6000000</v>
      </c>
      <c r="G26" s="26" t="n">
        <v>10000000</v>
      </c>
      <c r="I26" s="17" t="n">
        <v>1</v>
      </c>
      <c r="J26" s="21">
        <f>Cham_Cong_Hang_Ngay!AK23</f>
        <v/>
      </c>
      <c r="L26" s="17">
        <f>Cham_Cong_Hang_Ngay!AO23</f>
        <v/>
      </c>
      <c r="N26" s="17" t="n">
        <v>0</v>
      </c>
      <c r="P26" s="17" t="n">
        <v>0</v>
      </c>
      <c r="R26" s="17">
        <f>Cham_Cong_Hang_Ngay!AP23</f>
        <v/>
      </c>
      <c r="S26" s="21">
        <f>Cham_Cong_Hang_Ngay!AQ23</f>
        <v/>
      </c>
      <c r="T26" s="26">
        <f>ROUND(F26/26*(J26+N26+P26),0)</f>
        <v/>
      </c>
      <c r="U26" s="26">
        <f>ROUND((G26*I26)/26*(J26+N26*0.5+P26*0.5),0)</f>
        <v/>
      </c>
      <c r="V26" s="26">
        <f>ROUND((F26+G26*I26)/26/8*S26,0)</f>
        <v/>
      </c>
      <c r="W26" s="26">
        <f>ROUND((F26+G26*I26)/26*L26,0)</f>
        <v/>
      </c>
      <c r="X26" s="26">
        <f>ROUND(R26*50000,0)</f>
        <v/>
      </c>
      <c r="Y26" s="26" t="n">
        <v>500000</v>
      </c>
      <c r="Z26" s="26" t="n">
        <v>0</v>
      </c>
      <c r="AA26" s="26" t="n">
        <v>0</v>
      </c>
      <c r="AC26" s="26" t="n">
        <v>0</v>
      </c>
      <c r="AD26" s="26" t="n">
        <v>0</v>
      </c>
      <c r="AE26" s="26" t="n">
        <v>0</v>
      </c>
      <c r="AG26" s="27">
        <f>SUM(T26:AF26)</f>
        <v/>
      </c>
      <c r="AH26" s="26">
        <f>IF(X26&lt;=1200000,X26,1200000)</f>
        <v/>
      </c>
      <c r="AL26" s="26">
        <f>AG26-(AH26+Y26+V26)</f>
        <v/>
      </c>
      <c r="AM26" s="26" t="n">
        <v>1000000</v>
      </c>
      <c r="AP26" s="26" t="n">
        <v>743400</v>
      </c>
      <c r="AQ26" s="26" t="n">
        <v>15500000</v>
      </c>
      <c r="AR26" s="17" t="n">
        <v>1</v>
      </c>
      <c r="AT26" s="26">
        <f>AQ26+AR26*6200000</f>
        <v/>
      </c>
      <c r="AU26" s="26">
        <f>IF((AL26+AM26-AP26-AT26)&lt;0,0,(AL26+AM26-AP26-AT26))</f>
        <v/>
      </c>
      <c r="AV26" s="26">
        <f>ROUND(IF(AU26&lt;=10000000,AU26*5%,IF(AU26&lt;=30000000,AU26*10%-500000,IF(AU26&lt;=60000000,AU26*20%-3500000,IF(AU26&lt;=100000000,AU26*30%-9500000,AU26*35%-14500000)))),0)</f>
        <v/>
      </c>
      <c r="AZ26" s="26">
        <f>ROUND(F26*0.5%,0)</f>
        <v/>
      </c>
      <c r="BB26" s="7">
        <f>ROUND(AG26-AP26-AV26-AZ26,0)</f>
        <v/>
      </c>
    </row>
    <row r="27">
      <c r="A27" s="17" t="n">
        <v>16</v>
      </c>
      <c r="C27" s="17" t="inlineStr">
        <is>
          <t>10009041</t>
        </is>
      </c>
      <c r="D27" s="18" t="inlineStr">
        <is>
          <t>Đỗ Thị Thảo</t>
        </is>
      </c>
      <c r="E27" s="18" t="inlineStr">
        <is>
          <t>Kế toán tổng hợp</t>
        </is>
      </c>
      <c r="F27" s="26" t="n">
        <v>6000000</v>
      </c>
      <c r="G27" s="26" t="n">
        <v>10000000</v>
      </c>
      <c r="I27" s="17" t="n">
        <v>1</v>
      </c>
      <c r="J27" s="21">
        <f>Cham_Cong_Hang_Ngay!AK24</f>
        <v/>
      </c>
      <c r="L27" s="17">
        <f>Cham_Cong_Hang_Ngay!AO24</f>
        <v/>
      </c>
      <c r="N27" s="17" t="n">
        <v>0</v>
      </c>
      <c r="P27" s="17" t="n">
        <v>0</v>
      </c>
      <c r="R27" s="17">
        <f>Cham_Cong_Hang_Ngay!AP24</f>
        <v/>
      </c>
      <c r="S27" s="21">
        <f>Cham_Cong_Hang_Ngay!AQ24</f>
        <v/>
      </c>
      <c r="T27" s="26">
        <f>ROUND(F27/26*(J27+N27+P27),0)</f>
        <v/>
      </c>
      <c r="U27" s="26">
        <f>ROUND((G27*I27)/26*(J27+N27*0.5+P27*0.5),0)</f>
        <v/>
      </c>
      <c r="V27" s="26">
        <f>ROUND((F27+G27*I27)/26/8*S27,0)</f>
        <v/>
      </c>
      <c r="W27" s="26">
        <f>ROUND((F27+G27*I27)/26*L27,0)</f>
        <v/>
      </c>
      <c r="X27" s="26">
        <f>ROUND(R27*50000,0)</f>
        <v/>
      </c>
      <c r="Y27" s="26" t="n">
        <v>500000</v>
      </c>
      <c r="Z27" s="26" t="n">
        <v>0</v>
      </c>
      <c r="AA27" s="26" t="n">
        <v>0</v>
      </c>
      <c r="AC27" s="26" t="n">
        <v>0</v>
      </c>
      <c r="AD27" s="26" t="n">
        <v>0</v>
      </c>
      <c r="AE27" s="26" t="n">
        <v>0</v>
      </c>
      <c r="AG27" s="27">
        <f>SUM(T27:AF27)</f>
        <v/>
      </c>
      <c r="AH27" s="26">
        <f>IF(X27&lt;=1200000,X27,1200000)</f>
        <v/>
      </c>
      <c r="AL27" s="26">
        <f>AG27-(AH27+Y27+V27)</f>
        <v/>
      </c>
      <c r="AM27" s="26" t="n">
        <v>1000000</v>
      </c>
      <c r="AP27" s="26" t="n">
        <v>780150</v>
      </c>
      <c r="AQ27" s="26" t="n">
        <v>15500000</v>
      </c>
      <c r="AR27" s="17" t="n">
        <v>2</v>
      </c>
      <c r="AT27" s="26">
        <f>AQ27+AR27*6200000</f>
        <v/>
      </c>
      <c r="AU27" s="26">
        <f>IF((AL27+AM27-AP27-AT27)&lt;0,0,(AL27+AM27-AP27-AT27))</f>
        <v/>
      </c>
      <c r="AV27" s="26">
        <f>ROUND(IF(AU27&lt;=10000000,AU27*5%,IF(AU27&lt;=30000000,AU27*10%-500000,IF(AU27&lt;=60000000,AU27*20%-3500000,IF(AU27&lt;=100000000,AU27*30%-9500000,AU27*35%-14500000)))),0)</f>
        <v/>
      </c>
      <c r="AZ27" s="26">
        <f>ROUND(F27*0.5%,0)</f>
        <v/>
      </c>
      <c r="BB27" s="7">
        <f>ROUND(AG27-AP27-AV27-AZ27,0)</f>
        <v/>
      </c>
    </row>
    <row r="28">
      <c r="A28" s="17" t="n">
        <v>17</v>
      </c>
      <c r="C28" s="17" t="inlineStr">
        <is>
          <t>10012215</t>
        </is>
      </c>
      <c r="D28" s="18" t="inlineStr">
        <is>
          <t>Nguyễn Thị Thắm</t>
        </is>
      </c>
      <c r="E28" s="18" t="inlineStr">
        <is>
          <t>Chuyên viên Kế toán</t>
        </is>
      </c>
      <c r="F28" s="26" t="n">
        <v>6000000</v>
      </c>
      <c r="G28" s="26" t="n">
        <v>10000000</v>
      </c>
      <c r="I28" s="17" t="n">
        <v>1</v>
      </c>
      <c r="J28" s="21">
        <f>Cham_Cong_Hang_Ngay!AK25</f>
        <v/>
      </c>
      <c r="L28" s="17">
        <f>Cham_Cong_Hang_Ngay!AO25</f>
        <v/>
      </c>
      <c r="N28" s="17" t="n">
        <v>0</v>
      </c>
      <c r="P28" s="17" t="n">
        <v>0</v>
      </c>
      <c r="R28" s="17">
        <f>Cham_Cong_Hang_Ngay!AP25</f>
        <v/>
      </c>
      <c r="S28" s="21">
        <f>Cham_Cong_Hang_Ngay!AQ25</f>
        <v/>
      </c>
      <c r="T28" s="26">
        <f>ROUND(F28/26*(J28+N28+P28),0)</f>
        <v/>
      </c>
      <c r="U28" s="26">
        <f>ROUND((G28*I28)/26*(J28+N28*0.5+P28*0.5),0)</f>
        <v/>
      </c>
      <c r="V28" s="26">
        <f>ROUND((F28+G28*I28)/26/8*S28,0)</f>
        <v/>
      </c>
      <c r="W28" s="26">
        <f>ROUND((F28+G28*I28)/26*L28,0)</f>
        <v/>
      </c>
      <c r="X28" s="26">
        <f>ROUND(R28*50000,0)</f>
        <v/>
      </c>
      <c r="Y28" s="26" t="n">
        <v>500000</v>
      </c>
      <c r="Z28" s="26" t="n">
        <v>0</v>
      </c>
      <c r="AA28" s="26" t="n">
        <v>0</v>
      </c>
      <c r="AC28" s="26" t="n">
        <v>0</v>
      </c>
      <c r="AD28" s="26" t="n">
        <v>0</v>
      </c>
      <c r="AE28" s="26" t="n">
        <v>0</v>
      </c>
      <c r="AG28" s="27">
        <f>SUM(T28:AF28)</f>
        <v/>
      </c>
      <c r="AH28" s="26">
        <f>IF(X28&lt;=1200000,X28,1200000)</f>
        <v/>
      </c>
      <c r="AL28" s="26">
        <f>AG28-(AH28+Y28+V28)</f>
        <v/>
      </c>
      <c r="AM28" s="26" t="n">
        <v>0</v>
      </c>
      <c r="AP28" s="26" t="n">
        <v>630000</v>
      </c>
      <c r="AQ28" s="26" t="n">
        <v>15500000</v>
      </c>
      <c r="AR28" s="17" t="n">
        <v>0</v>
      </c>
      <c r="AT28" s="26">
        <f>AQ28+AR28*6200000</f>
        <v/>
      </c>
      <c r="AU28" s="26">
        <f>IF((AL28+AM28-AP28-AT28)&lt;0,0,(AL28+AM28-AP28-AT28))</f>
        <v/>
      </c>
      <c r="AV28" s="26">
        <f>ROUND(IF(AU28&lt;=10000000,AU28*5%,IF(AU28&lt;=30000000,AU28*10%-500000,IF(AU28&lt;=60000000,AU28*20%-3500000,IF(AU28&lt;=100000000,AU28*30%-9500000,AU28*35%-14500000)))),0)</f>
        <v/>
      </c>
      <c r="AZ28" s="26">
        <f>ROUND(F28*0.5%,0)</f>
        <v/>
      </c>
      <c r="BB28" s="7">
        <f>ROUND(AG28-AP28-AV28-AZ28,0)</f>
        <v/>
      </c>
    </row>
    <row r="29">
      <c r="A29" s="28" t="inlineStr">
        <is>
          <t>CỘNG 3 - PHÒNG TÀI CHÍNH - KẾ TOÁN:</t>
        </is>
      </c>
      <c r="B29" s="5" t="n"/>
      <c r="C29" s="5" t="n"/>
      <c r="D29" s="5" t="n"/>
      <c r="E29" s="5" t="n"/>
      <c r="F29" s="29">
        <f>SUM(F23:F28)</f>
        <v/>
      </c>
      <c r="G29" s="29">
        <f>SUM(G23:G28)</f>
        <v/>
      </c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29">
        <f>SUM(T23:T28)</f>
        <v/>
      </c>
      <c r="U29" s="29">
        <f>SUM(U23:U28)</f>
        <v/>
      </c>
      <c r="V29" s="29">
        <f>SUM(V23:V28)</f>
        <v/>
      </c>
      <c r="W29" s="29">
        <f>SUM(W23:W28)</f>
        <v/>
      </c>
      <c r="X29" s="29">
        <f>SUM(X23:X28)</f>
        <v/>
      </c>
      <c r="Y29" s="29">
        <f>SUM(Y23:Y28)</f>
        <v/>
      </c>
      <c r="Z29" s="29">
        <f>SUM(Z23:Z28)</f>
        <v/>
      </c>
      <c r="AA29" s="29">
        <f>SUM(AA23:AA28)</f>
        <v/>
      </c>
      <c r="AB29" s="5" t="n"/>
      <c r="AC29" s="29">
        <f>SUM(AC23:AC28)</f>
        <v/>
      </c>
      <c r="AD29" s="29">
        <f>SUM(AD23:AD28)</f>
        <v/>
      </c>
      <c r="AE29" s="29">
        <f>SUM(AE23:AE28)</f>
        <v/>
      </c>
      <c r="AF29" s="5" t="n"/>
      <c r="AG29" s="29">
        <f>SUM(AG23:AG28)</f>
        <v/>
      </c>
      <c r="AH29" s="5" t="n"/>
      <c r="AI29" s="5" t="n"/>
      <c r="AJ29" s="5" t="n"/>
      <c r="AK29" s="5" t="n"/>
      <c r="AL29" s="29">
        <f>SUM(AL23:AL28)</f>
        <v/>
      </c>
      <c r="AM29" s="29">
        <f>SUM(AM23:AM28)</f>
        <v/>
      </c>
      <c r="AN29" s="5" t="n"/>
      <c r="AO29" s="5" t="n"/>
      <c r="AP29" s="29">
        <f>SUM(AP23:AP28)</f>
        <v/>
      </c>
      <c r="AQ29" s="5" t="n"/>
      <c r="AR29" s="5" t="n"/>
      <c r="AS29" s="5" t="n"/>
      <c r="AT29" s="5" t="n"/>
      <c r="AU29" s="5" t="n"/>
      <c r="AV29" s="29">
        <f>SUM(AV23:AV28)</f>
        <v/>
      </c>
      <c r="AW29" s="5" t="n"/>
      <c r="AX29" s="5" t="n"/>
      <c r="AY29" s="5" t="n"/>
      <c r="AZ29" s="29">
        <f>SUM(AZ23:AZ28)</f>
        <v/>
      </c>
      <c r="BA29" s="5" t="n"/>
      <c r="BB29" s="29">
        <f>SUM(BB23:BB28)</f>
        <v/>
      </c>
      <c r="BC29" s="5" t="n"/>
    </row>
    <row r="30">
      <c r="A30" s="16" t="inlineStr">
        <is>
          <t>4 - PHÒNG HÀNH CHÍNH NHÂN SỰ</t>
        </is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E30" s="5" t="n"/>
      <c r="AF30" s="5" t="n"/>
      <c r="AG30" s="5" t="n"/>
      <c r="AH30" s="5" t="n"/>
      <c r="AI30" s="5" t="n"/>
      <c r="AJ30" s="5" t="n"/>
      <c r="AK30" s="5" t="n"/>
      <c r="AL30" s="5" t="n"/>
      <c r="AM30" s="5" t="n"/>
      <c r="AN30" s="5" t="n"/>
      <c r="AO30" s="5" t="n"/>
      <c r="AP30" s="5" t="n"/>
      <c r="AQ30" s="5" t="n"/>
      <c r="AR30" s="5" t="n"/>
      <c r="AS30" s="5" t="n"/>
      <c r="AT30" s="5" t="n"/>
      <c r="AU30" s="5" t="n"/>
      <c r="AV30" s="5" t="n"/>
      <c r="AW30" s="5" t="n"/>
      <c r="AX30" s="5" t="n"/>
      <c r="AY30" s="5" t="n"/>
      <c r="AZ30" s="5" t="n"/>
      <c r="BA30" s="5" t="n"/>
      <c r="BB30" s="5" t="n"/>
      <c r="BC30" s="5" t="n"/>
    </row>
    <row r="31">
      <c r="A31" s="17" t="n">
        <v>18</v>
      </c>
      <c r="C31" s="17" t="inlineStr">
        <is>
          <t>10003676</t>
        </is>
      </c>
      <c r="D31" s="18" t="inlineStr">
        <is>
          <t>Nguyễn Thị Kim Chi</t>
        </is>
      </c>
      <c r="E31" s="18" t="inlineStr">
        <is>
          <t>Trưởng phòng Hành chính Nhân sự</t>
        </is>
      </c>
      <c r="F31" s="26" t="n">
        <v>8000000</v>
      </c>
      <c r="G31" s="26" t="n">
        <v>15000000</v>
      </c>
      <c r="I31" s="17" t="n">
        <v>1</v>
      </c>
      <c r="J31" s="21">
        <f>Cham_Cong_Hang_Ngay!AK26</f>
        <v/>
      </c>
      <c r="L31" s="17">
        <f>Cham_Cong_Hang_Ngay!AO26</f>
        <v/>
      </c>
      <c r="N31" s="17" t="n">
        <v>0</v>
      </c>
      <c r="P31" s="17" t="n">
        <v>0</v>
      </c>
      <c r="R31" s="17">
        <f>Cham_Cong_Hang_Ngay!AP26</f>
        <v/>
      </c>
      <c r="S31" s="21">
        <f>Cham_Cong_Hang_Ngay!AQ26</f>
        <v/>
      </c>
      <c r="T31" s="26">
        <f>ROUND(F31/26*(J31+N31+P31),0)</f>
        <v/>
      </c>
      <c r="U31" s="26">
        <f>ROUND((G31*I31)/26*(J31+N31*0.5+P31*0.5),0)</f>
        <v/>
      </c>
      <c r="V31" s="26">
        <f>ROUND((F31+G31*I31)/26/8*S31,0)</f>
        <v/>
      </c>
      <c r="W31" s="26">
        <f>ROUND((F31+G31*I31)/26*L31,0)</f>
        <v/>
      </c>
      <c r="X31" s="26">
        <f>ROUND(R31*50000,0)</f>
        <v/>
      </c>
      <c r="Y31" s="26" t="n">
        <v>1000000</v>
      </c>
      <c r="Z31" s="26" t="n">
        <v>0</v>
      </c>
      <c r="AA31" s="26" t="n">
        <v>0</v>
      </c>
      <c r="AC31" s="26" t="n">
        <v>0</v>
      </c>
      <c r="AD31" s="26" t="n">
        <v>0</v>
      </c>
      <c r="AE31" s="26" t="n">
        <v>0</v>
      </c>
      <c r="AG31" s="27">
        <f>SUM(T31:AF31)</f>
        <v/>
      </c>
      <c r="AH31" s="26">
        <f>IF(X31&lt;=1200000,X31,1200000)</f>
        <v/>
      </c>
      <c r="AL31" s="26">
        <f>AG31-(AH31+Y31+V31)</f>
        <v/>
      </c>
      <c r="AM31" s="26" t="n">
        <v>1500000</v>
      </c>
      <c r="AP31" s="26" t="n">
        <v>1005900</v>
      </c>
      <c r="AQ31" s="26" t="n">
        <v>15500000</v>
      </c>
      <c r="AR31" s="17" t="n">
        <v>1</v>
      </c>
      <c r="AT31" s="26">
        <f>AQ31+AR31*6200000</f>
        <v/>
      </c>
      <c r="AU31" s="26">
        <f>IF((AL31+AM31-AP31-AT31)&lt;0,0,(AL31+AM31-AP31-AT31))</f>
        <v/>
      </c>
      <c r="AV31" s="26">
        <f>ROUND(IF(AU31&lt;=10000000,AU31*5%,IF(AU31&lt;=30000000,AU31*10%-500000,IF(AU31&lt;=60000000,AU31*20%-3500000,IF(AU31&lt;=100000000,AU31*30%-9500000,AU31*35%-14500000)))),0)</f>
        <v/>
      </c>
      <c r="AZ31" s="26">
        <f>ROUND(F31*0.5%,0)</f>
        <v/>
      </c>
      <c r="BB31" s="7">
        <f>ROUND(AG31-AP31-AV31-AZ31,0)</f>
        <v/>
      </c>
    </row>
    <row r="32">
      <c r="A32" s="17" t="n">
        <v>19</v>
      </c>
      <c r="C32" s="17" t="inlineStr">
        <is>
          <t>10004041</t>
        </is>
      </c>
      <c r="D32" s="18" t="inlineStr">
        <is>
          <t>Thế Thị Minh Tâm</t>
        </is>
      </c>
      <c r="E32" s="18" t="inlineStr">
        <is>
          <t>Chuyên viên Nhân sự</t>
        </is>
      </c>
      <c r="F32" s="26" t="n">
        <v>6000000</v>
      </c>
      <c r="G32" s="26" t="n">
        <v>10000000</v>
      </c>
      <c r="I32" s="17" t="n">
        <v>1</v>
      </c>
      <c r="J32" s="21">
        <f>Cham_Cong_Hang_Ngay!AK27</f>
        <v/>
      </c>
      <c r="L32" s="17">
        <f>Cham_Cong_Hang_Ngay!AO27</f>
        <v/>
      </c>
      <c r="N32" s="17" t="n">
        <v>0</v>
      </c>
      <c r="P32" s="17" t="n">
        <v>0</v>
      </c>
      <c r="R32" s="17">
        <f>Cham_Cong_Hang_Ngay!AP27</f>
        <v/>
      </c>
      <c r="S32" s="21">
        <f>Cham_Cong_Hang_Ngay!AQ27</f>
        <v/>
      </c>
      <c r="T32" s="26">
        <f>ROUND(F32/26*(J32+N32+P32),0)</f>
        <v/>
      </c>
      <c r="U32" s="26">
        <f>ROUND((G32*I32)/26*(J32+N32*0.5+P32*0.5),0)</f>
        <v/>
      </c>
      <c r="V32" s="26">
        <f>ROUND((F32+G32*I32)/26/8*S32,0)</f>
        <v/>
      </c>
      <c r="W32" s="26">
        <f>ROUND((F32+G32*I32)/26*L32,0)</f>
        <v/>
      </c>
      <c r="X32" s="26">
        <f>ROUND(R32*50000,0)</f>
        <v/>
      </c>
      <c r="Y32" s="26" t="n">
        <v>500000</v>
      </c>
      <c r="Z32" s="26" t="n">
        <v>0</v>
      </c>
      <c r="AA32" s="26" t="n">
        <v>0</v>
      </c>
      <c r="AC32" s="26" t="n">
        <v>0</v>
      </c>
      <c r="AD32" s="26" t="n">
        <v>0</v>
      </c>
      <c r="AE32" s="26" t="n">
        <v>0</v>
      </c>
      <c r="AG32" s="27">
        <f>SUM(T32:AF32)</f>
        <v/>
      </c>
      <c r="AH32" s="26">
        <f>IF(X32&lt;=1200000,X32,1200000)</f>
        <v/>
      </c>
      <c r="AL32" s="26">
        <f>AG32-(AH32+Y32+V32)</f>
        <v/>
      </c>
      <c r="AM32" s="26" t="n">
        <v>1000000</v>
      </c>
      <c r="AP32" s="26" t="n">
        <v>743400</v>
      </c>
      <c r="AQ32" s="26" t="n">
        <v>15500000</v>
      </c>
      <c r="AR32" s="17" t="n">
        <v>0</v>
      </c>
      <c r="AT32" s="26">
        <f>AQ32+AR32*6200000</f>
        <v/>
      </c>
      <c r="AU32" s="26">
        <f>IF((AL32+AM32-AP32-AT32)&lt;0,0,(AL32+AM32-AP32-AT32))</f>
        <v/>
      </c>
      <c r="AV32" s="26">
        <f>ROUND(IF(AU32&lt;=10000000,AU32*5%,IF(AU32&lt;=30000000,AU32*10%-500000,IF(AU32&lt;=60000000,AU32*20%-3500000,IF(AU32&lt;=100000000,AU32*30%-9500000,AU32*35%-14500000)))),0)</f>
        <v/>
      </c>
      <c r="AZ32" s="26">
        <f>ROUND(F32*0.5%,0)</f>
        <v/>
      </c>
      <c r="BB32" s="7">
        <f>ROUND(AG32-AP32-AV32-AZ32,0)</f>
        <v/>
      </c>
    </row>
    <row r="33">
      <c r="A33" s="17" t="n">
        <v>20</v>
      </c>
      <c r="C33" s="17" t="inlineStr">
        <is>
          <t>10004042</t>
        </is>
      </c>
      <c r="D33" s="18" t="inlineStr">
        <is>
          <t>Nguyễn Văn Minh</t>
        </is>
      </c>
      <c r="E33" s="18" t="inlineStr">
        <is>
          <t>Nhân viên Lái xe</t>
        </is>
      </c>
      <c r="F33" s="26" t="n">
        <v>6000000</v>
      </c>
      <c r="G33" s="26" t="n">
        <v>10000000</v>
      </c>
      <c r="I33" s="17" t="n">
        <v>1</v>
      </c>
      <c r="J33" s="21">
        <f>Cham_Cong_Hang_Ngay!AK28</f>
        <v/>
      </c>
      <c r="L33" s="17">
        <f>Cham_Cong_Hang_Ngay!AO28</f>
        <v/>
      </c>
      <c r="N33" s="17" t="n">
        <v>0</v>
      </c>
      <c r="P33" s="17" t="n">
        <v>0</v>
      </c>
      <c r="R33" s="17">
        <f>Cham_Cong_Hang_Ngay!AP28</f>
        <v/>
      </c>
      <c r="S33" s="21">
        <f>Cham_Cong_Hang_Ngay!AQ28</f>
        <v/>
      </c>
      <c r="T33" s="26">
        <f>ROUND(F33/26*(J33+N33+P33),0)</f>
        <v/>
      </c>
      <c r="U33" s="26">
        <f>ROUND((G33*I33)/26*(J33+N33*0.5+P33*0.5),0)</f>
        <v/>
      </c>
      <c r="V33" s="26">
        <f>ROUND((F33+G33*I33)/26/8*S33,0)</f>
        <v/>
      </c>
      <c r="W33" s="26">
        <f>ROUND((F33+G33*I33)/26*L33,0)</f>
        <v/>
      </c>
      <c r="X33" s="26">
        <f>ROUND(R33*50000,0)</f>
        <v/>
      </c>
      <c r="Y33" s="26" t="n">
        <v>300000</v>
      </c>
      <c r="Z33" s="26" t="n">
        <v>0</v>
      </c>
      <c r="AA33" s="26" t="n">
        <v>0</v>
      </c>
      <c r="AC33" s="26" t="n">
        <v>0</v>
      </c>
      <c r="AD33" s="26" t="n">
        <v>0</v>
      </c>
      <c r="AE33" s="26" t="n">
        <v>0</v>
      </c>
      <c r="AG33" s="27">
        <f>SUM(T33:AF33)</f>
        <v/>
      </c>
      <c r="AH33" s="26">
        <f>IF(X33&lt;=1200000,X33,1200000)</f>
        <v/>
      </c>
      <c r="AL33" s="26">
        <f>AG33-(AH33+Y33+V33)</f>
        <v/>
      </c>
      <c r="AM33" s="26" t="n">
        <v>800000</v>
      </c>
      <c r="AP33" s="26" t="n">
        <v>695100</v>
      </c>
      <c r="AQ33" s="26" t="n">
        <v>15500000</v>
      </c>
      <c r="AR33" s="17" t="n">
        <v>0</v>
      </c>
      <c r="AT33" s="26">
        <f>AQ33+AR33*6200000</f>
        <v/>
      </c>
      <c r="AU33" s="26">
        <f>IF((AL33+AM33-AP33-AT33)&lt;0,0,(AL33+AM33-AP33-AT33))</f>
        <v/>
      </c>
      <c r="AV33" s="26">
        <f>ROUND(IF(AU33&lt;=10000000,AU33*5%,IF(AU33&lt;=30000000,AU33*10%-500000,IF(AU33&lt;=60000000,AU33*20%-3500000,IF(AU33&lt;=100000000,AU33*30%-9500000,AU33*35%-14500000)))),0)</f>
        <v/>
      </c>
      <c r="AZ33" s="26">
        <f>ROUND(F33*0.5%,0)</f>
        <v/>
      </c>
      <c r="BB33" s="7">
        <f>ROUND(AG33-AP33-AV33-AZ33,0)</f>
        <v/>
      </c>
    </row>
    <row r="34">
      <c r="A34" s="17" t="n">
        <v>21</v>
      </c>
      <c r="C34" s="17" t="inlineStr">
        <is>
          <t>10004074</t>
        </is>
      </c>
      <c r="D34" s="18" t="inlineStr">
        <is>
          <t>Vũ Thị Thu Lan</t>
        </is>
      </c>
      <c r="E34" s="18" t="inlineStr">
        <is>
          <t>Chuyên viên Nhân sự</t>
        </is>
      </c>
      <c r="F34" s="26" t="n">
        <v>6000000</v>
      </c>
      <c r="G34" s="26" t="n">
        <v>10000000</v>
      </c>
      <c r="I34" s="17" t="n">
        <v>1</v>
      </c>
      <c r="J34" s="21">
        <f>Cham_Cong_Hang_Ngay!AK29</f>
        <v/>
      </c>
      <c r="L34" s="17">
        <f>Cham_Cong_Hang_Ngay!AO29</f>
        <v/>
      </c>
      <c r="N34" s="17" t="n">
        <v>0</v>
      </c>
      <c r="P34" s="17" t="n">
        <v>0</v>
      </c>
      <c r="R34" s="17">
        <f>Cham_Cong_Hang_Ngay!AP29</f>
        <v/>
      </c>
      <c r="S34" s="21">
        <f>Cham_Cong_Hang_Ngay!AQ29</f>
        <v/>
      </c>
      <c r="T34" s="26">
        <f>ROUND(F34/26*(J34+N34+P34),0)</f>
        <v/>
      </c>
      <c r="U34" s="26">
        <f>ROUND((G34*I34)/26*(J34+N34*0.5+P34*0.5),0)</f>
        <v/>
      </c>
      <c r="V34" s="26">
        <f>ROUND((F34+G34*I34)/26/8*S34,0)</f>
        <v/>
      </c>
      <c r="W34" s="26">
        <f>ROUND((F34+G34*I34)/26*L34,0)</f>
        <v/>
      </c>
      <c r="X34" s="26">
        <f>ROUND(R34*50000,0)</f>
        <v/>
      </c>
      <c r="Y34" s="26" t="n">
        <v>500000</v>
      </c>
      <c r="Z34" s="26" t="n">
        <v>0</v>
      </c>
      <c r="AA34" s="26" t="n">
        <v>2800000</v>
      </c>
      <c r="AC34" s="26" t="n">
        <v>0</v>
      </c>
      <c r="AD34" s="26" t="n">
        <v>0</v>
      </c>
      <c r="AE34" s="26" t="n">
        <v>0</v>
      </c>
      <c r="AG34" s="27">
        <f>SUM(T34:AF34)</f>
        <v/>
      </c>
      <c r="AH34" s="26">
        <f>IF(X34&lt;=1200000,X34,1200000)</f>
        <v/>
      </c>
      <c r="AL34" s="26">
        <f>AG34-(AH34+Y34+V34)</f>
        <v/>
      </c>
      <c r="AM34" s="26" t="n">
        <v>1000000</v>
      </c>
      <c r="AP34" s="26" t="n">
        <v>861000</v>
      </c>
      <c r="AQ34" s="26" t="n">
        <v>15500000</v>
      </c>
      <c r="AR34" s="17" t="n">
        <v>1</v>
      </c>
      <c r="AT34" s="26">
        <f>AQ34+AR34*6200000</f>
        <v/>
      </c>
      <c r="AU34" s="26">
        <f>IF((AL34+AM34-AP34-AT34)&lt;0,0,(AL34+AM34-AP34-AT34))</f>
        <v/>
      </c>
      <c r="AV34" s="26">
        <f>ROUND(IF(AU34&lt;=10000000,AU34*5%,IF(AU34&lt;=30000000,AU34*10%-500000,IF(AU34&lt;=60000000,AU34*20%-3500000,IF(AU34&lt;=100000000,AU34*30%-9500000,AU34*35%-14500000)))),0)</f>
        <v/>
      </c>
      <c r="AZ34" s="26">
        <f>ROUND(F34*0.5%,0)</f>
        <v/>
      </c>
      <c r="BB34" s="7">
        <f>ROUND(AG34-AP34-AV34-AZ34,0)</f>
        <v/>
      </c>
    </row>
    <row r="35">
      <c r="A35" s="17" t="n">
        <v>22</v>
      </c>
      <c r="C35" s="17" t="inlineStr">
        <is>
          <t>10004152</t>
        </is>
      </c>
      <c r="D35" s="18" t="inlineStr">
        <is>
          <t>Nguyễn Thị Xuân</t>
        </is>
      </c>
      <c r="E35" s="18" t="inlineStr">
        <is>
          <t>Tạp vụ- CTV</t>
        </is>
      </c>
      <c r="F35" s="26" t="n">
        <v>0</v>
      </c>
      <c r="G35" s="26" t="n">
        <v>0</v>
      </c>
      <c r="I35" s="17" t="n">
        <v>1</v>
      </c>
      <c r="J35" s="21">
        <f>Cham_Cong_Hang_Ngay!AK30</f>
        <v/>
      </c>
      <c r="L35" s="17">
        <f>Cham_Cong_Hang_Ngay!AO30</f>
        <v/>
      </c>
      <c r="N35" s="17" t="n">
        <v>0</v>
      </c>
      <c r="P35" s="17" t="n">
        <v>0</v>
      </c>
      <c r="R35" s="17">
        <f>Cham_Cong_Hang_Ngay!AP30</f>
        <v/>
      </c>
      <c r="S35" s="21">
        <f>Cham_Cong_Hang_Ngay!AQ30</f>
        <v/>
      </c>
      <c r="T35" s="26">
        <f>ROUND(F35/26*(J35+N35+P35),0)</f>
        <v/>
      </c>
      <c r="U35" s="26">
        <f>ROUND((G35*I35)/26*(J35+N35*0.5+P35*0.5),0)</f>
        <v/>
      </c>
      <c r="V35" s="26">
        <f>ROUND((F35+G35*I35)/26/8*S35,0)</f>
        <v/>
      </c>
      <c r="W35" s="26">
        <f>ROUND((F35+G35*I35)/26*L35,0)</f>
        <v/>
      </c>
      <c r="X35" s="26">
        <f>ROUND(R35*50000,0)</f>
        <v/>
      </c>
      <c r="Y35" s="26" t="n">
        <v>0</v>
      </c>
      <c r="Z35" s="26" t="n">
        <v>0</v>
      </c>
      <c r="AA35" s="26" t="n">
        <v>0</v>
      </c>
      <c r="AC35" s="26" t="n">
        <v>3000000</v>
      </c>
      <c r="AD35" s="26" t="n">
        <v>0</v>
      </c>
      <c r="AE35" s="26" t="n">
        <v>0</v>
      </c>
      <c r="AG35" s="27">
        <f>SUM(T35:AF35)</f>
        <v/>
      </c>
      <c r="AH35" s="26">
        <f>IF(X35&lt;=1200000,X35,1200000)</f>
        <v/>
      </c>
      <c r="AL35" s="26">
        <f>AG35-(AH35+Y35+V35)</f>
        <v/>
      </c>
      <c r="AM35" s="26" t="n">
        <v>300000</v>
      </c>
      <c r="AP35" s="26" t="n">
        <v>0</v>
      </c>
      <c r="AQ35" s="26" t="n">
        <v>15500000</v>
      </c>
      <c r="AR35" s="17" t="n">
        <v>0</v>
      </c>
      <c r="AT35" s="26">
        <f>AQ35+AR35*6200000</f>
        <v/>
      </c>
      <c r="AU35" s="26">
        <f>IF((AL35+AM35-AP35-AT35)&lt;0,0,(AL35+AM35-AP35-AT35))</f>
        <v/>
      </c>
      <c r="AV35" s="26">
        <f>ROUND(IF(AU35&lt;=10000000,AU35*5%,IF(AU35&lt;=30000000,AU35*10%-500000,IF(AU35&lt;=60000000,AU35*20%-3500000,IF(AU35&lt;=100000000,AU35*30%-9500000,AU35*35%-14500000)))),0)</f>
        <v/>
      </c>
      <c r="AZ35" s="26">
        <f>ROUND(F35*0.5%,0)</f>
        <v/>
      </c>
      <c r="BB35" s="7">
        <f>ROUND(AG35-AP35-AV35-AZ35,0)</f>
        <v/>
      </c>
    </row>
    <row r="36">
      <c r="A36" s="17" t="n">
        <v>23</v>
      </c>
      <c r="C36" s="17" t="inlineStr">
        <is>
          <t>10004472</t>
        </is>
      </c>
      <c r="D36" s="18" t="inlineStr">
        <is>
          <t>Phạm Thị Tuyết Mai</t>
        </is>
      </c>
      <c r="E36" s="18" t="inlineStr">
        <is>
          <t>Chuyên viên Nhân sự</t>
        </is>
      </c>
      <c r="F36" s="26" t="n">
        <v>6000000</v>
      </c>
      <c r="G36" s="26" t="n">
        <v>10000000</v>
      </c>
      <c r="I36" s="17" t="n">
        <v>1</v>
      </c>
      <c r="J36" s="21">
        <f>Cham_Cong_Hang_Ngay!AK31</f>
        <v/>
      </c>
      <c r="L36" s="17">
        <f>Cham_Cong_Hang_Ngay!AO31</f>
        <v/>
      </c>
      <c r="N36" s="17" t="n">
        <v>0</v>
      </c>
      <c r="P36" s="17" t="n">
        <v>0</v>
      </c>
      <c r="R36" s="17">
        <f>Cham_Cong_Hang_Ngay!AP31</f>
        <v/>
      </c>
      <c r="S36" s="21">
        <f>Cham_Cong_Hang_Ngay!AQ31</f>
        <v/>
      </c>
      <c r="T36" s="26">
        <f>ROUND(F36/26*(J36+N36+P36),0)</f>
        <v/>
      </c>
      <c r="U36" s="26">
        <f>ROUND((G36*I36)/26*(J36+N36*0.5+P36*0.5),0)</f>
        <v/>
      </c>
      <c r="V36" s="26">
        <f>ROUND((F36+G36*I36)/26/8*S36,0)</f>
        <v/>
      </c>
      <c r="W36" s="26">
        <f>ROUND((F36+G36*I36)/26*L36,0)</f>
        <v/>
      </c>
      <c r="X36" s="26">
        <f>ROUND(R36*50000,0)</f>
        <v/>
      </c>
      <c r="Y36" s="26" t="n">
        <v>500000</v>
      </c>
      <c r="Z36" s="26" t="n">
        <v>0</v>
      </c>
      <c r="AA36" s="26" t="n">
        <v>0</v>
      </c>
      <c r="AC36" s="26" t="n">
        <v>0</v>
      </c>
      <c r="AD36" s="26" t="n">
        <v>0</v>
      </c>
      <c r="AE36" s="26" t="n">
        <v>0</v>
      </c>
      <c r="AG36" s="27">
        <f>SUM(T36:AF36)</f>
        <v/>
      </c>
      <c r="AH36" s="26">
        <f>IF(X36&lt;=1200000,X36,1200000)</f>
        <v/>
      </c>
      <c r="AL36" s="26">
        <f>AG36-(AH36+Y36+V36)</f>
        <v/>
      </c>
      <c r="AM36" s="26" t="n">
        <v>1000000</v>
      </c>
      <c r="AP36" s="26" t="n">
        <v>780150</v>
      </c>
      <c r="AQ36" s="26" t="n">
        <v>15500000</v>
      </c>
      <c r="AR36" s="17" t="n">
        <v>1</v>
      </c>
      <c r="AT36" s="26">
        <f>AQ36+AR36*6200000</f>
        <v/>
      </c>
      <c r="AU36" s="26">
        <f>IF((AL36+AM36-AP36-AT36)&lt;0,0,(AL36+AM36-AP36-AT36))</f>
        <v/>
      </c>
      <c r="AV36" s="26">
        <f>ROUND(IF(AU36&lt;=10000000,AU36*5%,IF(AU36&lt;=30000000,AU36*10%-500000,IF(AU36&lt;=60000000,AU36*20%-3500000,IF(AU36&lt;=100000000,AU36*30%-9500000,AU36*35%-14500000)))),0)</f>
        <v/>
      </c>
      <c r="AZ36" s="26">
        <f>ROUND(F36*0.5%,0)</f>
        <v/>
      </c>
      <c r="BB36" s="7">
        <f>ROUND(AG36-AP36-AV36-AZ36,0)</f>
        <v/>
      </c>
    </row>
    <row r="37">
      <c r="A37" s="17" t="n">
        <v>24</v>
      </c>
      <c r="C37" s="17" t="inlineStr">
        <is>
          <t>10011040</t>
        </is>
      </c>
      <c r="D37" s="18" t="inlineStr">
        <is>
          <t>Nguyễn Kim Dũng</t>
        </is>
      </c>
      <c r="E37" s="18" t="inlineStr">
        <is>
          <t>Nhân viên Lái xe</t>
        </is>
      </c>
      <c r="F37" s="26" t="n">
        <v>6000000</v>
      </c>
      <c r="G37" s="26" t="n">
        <v>10000000</v>
      </c>
      <c r="I37" s="17" t="n">
        <v>1</v>
      </c>
      <c r="J37" s="21">
        <f>Cham_Cong_Hang_Ngay!AK32</f>
        <v/>
      </c>
      <c r="L37" s="17">
        <f>Cham_Cong_Hang_Ngay!AO32</f>
        <v/>
      </c>
      <c r="N37" s="17" t="n">
        <v>0</v>
      </c>
      <c r="P37" s="17" t="n">
        <v>0</v>
      </c>
      <c r="R37" s="17">
        <f>Cham_Cong_Hang_Ngay!AP32</f>
        <v/>
      </c>
      <c r="S37" s="21">
        <f>Cham_Cong_Hang_Ngay!AQ32</f>
        <v/>
      </c>
      <c r="T37" s="26">
        <f>ROUND(F37/26*(J37+N37+P37),0)</f>
        <v/>
      </c>
      <c r="U37" s="26">
        <f>ROUND((G37*I37)/26*(J37+N37*0.5+P37*0.5),0)</f>
        <v/>
      </c>
      <c r="V37" s="26">
        <f>ROUND((F37+G37*I37)/26/8*S37,0)</f>
        <v/>
      </c>
      <c r="W37" s="26">
        <f>ROUND((F37+G37*I37)/26*L37,0)</f>
        <v/>
      </c>
      <c r="X37" s="26">
        <f>ROUND(R37*50000,0)</f>
        <v/>
      </c>
      <c r="Y37" s="26" t="n">
        <v>300000</v>
      </c>
      <c r="Z37" s="26" t="n">
        <v>0</v>
      </c>
      <c r="AA37" s="26" t="n">
        <v>0</v>
      </c>
      <c r="AC37" s="26" t="n">
        <v>0</v>
      </c>
      <c r="AD37" s="26" t="n">
        <v>0</v>
      </c>
      <c r="AE37" s="26" t="n">
        <v>0</v>
      </c>
      <c r="AG37" s="27">
        <f>SUM(T37:AF37)</f>
        <v/>
      </c>
      <c r="AH37" s="26">
        <f>IF(X37&lt;=1200000,X37,1200000)</f>
        <v/>
      </c>
      <c r="AL37" s="26">
        <f>AG37-(AH37+Y37+V37)</f>
        <v/>
      </c>
      <c r="AM37" s="26" t="n">
        <v>800000</v>
      </c>
      <c r="AP37" s="26" t="n">
        <v>662550</v>
      </c>
      <c r="AQ37" s="26" t="n">
        <v>15500000</v>
      </c>
      <c r="AR37" s="17" t="n">
        <v>0</v>
      </c>
      <c r="AT37" s="26">
        <f>AQ37+AR37*6200000</f>
        <v/>
      </c>
      <c r="AU37" s="26">
        <f>IF((AL37+AM37-AP37-AT37)&lt;0,0,(AL37+AM37-AP37-AT37))</f>
        <v/>
      </c>
      <c r="AV37" s="26">
        <f>ROUND(IF(AU37&lt;=10000000,AU37*5%,IF(AU37&lt;=30000000,AU37*10%-500000,IF(AU37&lt;=60000000,AU37*20%-3500000,IF(AU37&lt;=100000000,AU37*30%-9500000,AU37*35%-14500000)))),0)</f>
        <v/>
      </c>
      <c r="AZ37" s="26">
        <f>ROUND(F37*0.5%,0)</f>
        <v/>
      </c>
      <c r="BB37" s="7">
        <f>ROUND(AG37-AP37-AV37-AZ37,0)</f>
        <v/>
      </c>
    </row>
    <row r="38">
      <c r="A38" s="17" t="n">
        <v>25</v>
      </c>
      <c r="C38" s="17" t="inlineStr">
        <is>
          <t>10012266</t>
        </is>
      </c>
      <c r="D38" s="18" t="inlineStr">
        <is>
          <t>Trần Đặng Quỳnh Anh</t>
        </is>
      </c>
      <c r="E38" s="18" t="inlineStr">
        <is>
          <t>Nhân viên hành chính</t>
        </is>
      </c>
      <c r="F38" s="26" t="n">
        <v>6000000</v>
      </c>
      <c r="G38" s="26" t="n">
        <v>10000000</v>
      </c>
      <c r="I38" s="17" t="n">
        <v>1</v>
      </c>
      <c r="J38" s="21">
        <f>Cham_Cong_Hang_Ngay!AK33</f>
        <v/>
      </c>
      <c r="L38" s="17">
        <f>Cham_Cong_Hang_Ngay!AO33</f>
        <v/>
      </c>
      <c r="N38" s="17" t="n">
        <v>0</v>
      </c>
      <c r="P38" s="17" t="n">
        <v>0</v>
      </c>
      <c r="R38" s="17">
        <f>Cham_Cong_Hang_Ngay!AP33</f>
        <v/>
      </c>
      <c r="S38" s="21">
        <f>Cham_Cong_Hang_Ngay!AQ33</f>
        <v/>
      </c>
      <c r="T38" s="26">
        <f>ROUND(F38/26*(J38+N38+P38),0)</f>
        <v/>
      </c>
      <c r="U38" s="26">
        <f>ROUND((G38*I38)/26*(J38+N38*0.5+P38*0.5),0)</f>
        <v/>
      </c>
      <c r="V38" s="26">
        <f>ROUND((F38+G38*I38)/26/8*S38,0)</f>
        <v/>
      </c>
      <c r="W38" s="26">
        <f>ROUND((F38+G38*I38)/26*L38,0)</f>
        <v/>
      </c>
      <c r="X38" s="26">
        <f>ROUND(R38*50000,0)</f>
        <v/>
      </c>
      <c r="Y38" s="26" t="n">
        <v>500000</v>
      </c>
      <c r="Z38" s="26" t="n">
        <v>0</v>
      </c>
      <c r="AA38" s="26" t="n">
        <v>0</v>
      </c>
      <c r="AC38" s="26" t="n">
        <v>0</v>
      </c>
      <c r="AD38" s="26" t="n">
        <v>0</v>
      </c>
      <c r="AE38" s="26" t="n">
        <v>0</v>
      </c>
      <c r="AG38" s="27">
        <f>SUM(T38:AF38)</f>
        <v/>
      </c>
      <c r="AH38" s="26">
        <f>IF(X38&lt;=1200000,X38,1200000)</f>
        <v/>
      </c>
      <c r="AL38" s="26">
        <f>AG38-(AH38+Y38+V38)</f>
        <v/>
      </c>
      <c r="AM38" s="26" t="n">
        <v>1000000</v>
      </c>
      <c r="AP38" s="26" t="n">
        <v>708750</v>
      </c>
      <c r="AQ38" s="26" t="n">
        <v>15500000</v>
      </c>
      <c r="AR38" s="17" t="n">
        <v>0</v>
      </c>
      <c r="AT38" s="26">
        <f>AQ38+AR38*6200000</f>
        <v/>
      </c>
      <c r="AU38" s="26">
        <f>IF((AL38+AM38-AP38-AT38)&lt;0,0,(AL38+AM38-AP38-AT38))</f>
        <v/>
      </c>
      <c r="AV38" s="26">
        <f>ROUND(IF(AU38&lt;=10000000,AU38*5%,IF(AU38&lt;=30000000,AU38*10%-500000,IF(AU38&lt;=60000000,AU38*20%-3500000,IF(AU38&lt;=100000000,AU38*30%-9500000,AU38*35%-14500000)))),0)</f>
        <v/>
      </c>
      <c r="AZ38" s="26">
        <f>ROUND(F38*0.5%,0)</f>
        <v/>
      </c>
      <c r="BB38" s="7">
        <f>ROUND(AG38-AP38-AV38-AZ38,0)</f>
        <v/>
      </c>
    </row>
    <row r="39">
      <c r="A39" s="28" t="inlineStr">
        <is>
          <t>CỘNG 4 - PHÒNG HÀNH CHÍNH NHÂN SỰ:</t>
        </is>
      </c>
      <c r="B39" s="5" t="n"/>
      <c r="C39" s="5" t="n"/>
      <c r="D39" s="5" t="n"/>
      <c r="E39" s="5" t="n"/>
      <c r="F39" s="29">
        <f>SUM(F31:F38)</f>
        <v/>
      </c>
      <c r="G39" s="29">
        <f>SUM(G31:G38)</f>
        <v/>
      </c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29">
        <f>SUM(T31:T38)</f>
        <v/>
      </c>
      <c r="U39" s="29">
        <f>SUM(U31:U38)</f>
        <v/>
      </c>
      <c r="V39" s="29">
        <f>SUM(V31:V38)</f>
        <v/>
      </c>
      <c r="W39" s="29">
        <f>SUM(W31:W38)</f>
        <v/>
      </c>
      <c r="X39" s="29">
        <f>SUM(X31:X38)</f>
        <v/>
      </c>
      <c r="Y39" s="29">
        <f>SUM(Y31:Y38)</f>
        <v/>
      </c>
      <c r="Z39" s="29">
        <f>SUM(Z31:Z38)</f>
        <v/>
      </c>
      <c r="AA39" s="29">
        <f>SUM(AA31:AA38)</f>
        <v/>
      </c>
      <c r="AB39" s="5" t="n"/>
      <c r="AC39" s="29">
        <f>SUM(AC31:AC38)</f>
        <v/>
      </c>
      <c r="AD39" s="29">
        <f>SUM(AD31:AD38)</f>
        <v/>
      </c>
      <c r="AE39" s="29">
        <f>SUM(AE31:AE38)</f>
        <v/>
      </c>
      <c r="AF39" s="5" t="n"/>
      <c r="AG39" s="29">
        <f>SUM(AG31:AG38)</f>
        <v/>
      </c>
      <c r="AH39" s="5" t="n"/>
      <c r="AI39" s="5" t="n"/>
      <c r="AJ39" s="5" t="n"/>
      <c r="AK39" s="5" t="n"/>
      <c r="AL39" s="29">
        <f>SUM(AL31:AL38)</f>
        <v/>
      </c>
      <c r="AM39" s="29">
        <f>SUM(AM31:AM38)</f>
        <v/>
      </c>
      <c r="AN39" s="5" t="n"/>
      <c r="AO39" s="5" t="n"/>
      <c r="AP39" s="29">
        <f>SUM(AP31:AP38)</f>
        <v/>
      </c>
      <c r="AQ39" s="5" t="n"/>
      <c r="AR39" s="5" t="n"/>
      <c r="AS39" s="5" t="n"/>
      <c r="AT39" s="5" t="n"/>
      <c r="AU39" s="5" t="n"/>
      <c r="AV39" s="29">
        <f>SUM(AV31:AV38)</f>
        <v/>
      </c>
      <c r="AW39" s="5" t="n"/>
      <c r="AX39" s="5" t="n"/>
      <c r="AY39" s="5" t="n"/>
      <c r="AZ39" s="29">
        <f>SUM(AZ31:AZ38)</f>
        <v/>
      </c>
      <c r="BA39" s="5" t="n"/>
      <c r="BB39" s="29">
        <f>SUM(BB31:BB38)</f>
        <v/>
      </c>
      <c r="BC39" s="5" t="n"/>
    </row>
    <row r="40">
      <c r="A40" s="16" t="inlineStr">
        <is>
          <t>5 - PHÒNG KINH TẾ ĐẤU THẦU</t>
        </is>
      </c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  <c r="Y40" s="5" t="n"/>
      <c r="Z40" s="5" t="n"/>
      <c r="AA40" s="5" t="n"/>
      <c r="AB40" s="5" t="n"/>
      <c r="AC40" s="5" t="n"/>
      <c r="AD40" s="5" t="n"/>
      <c r="AE40" s="5" t="n"/>
      <c r="AF40" s="5" t="n"/>
      <c r="AG40" s="5" t="n"/>
      <c r="AH40" s="5" t="n"/>
      <c r="AI40" s="5" t="n"/>
      <c r="AJ40" s="5" t="n"/>
      <c r="AK40" s="5" t="n"/>
      <c r="AL40" s="5" t="n"/>
      <c r="AM40" s="5" t="n"/>
      <c r="AN40" s="5" t="n"/>
      <c r="AO40" s="5" t="n"/>
      <c r="AP40" s="5" t="n"/>
      <c r="AQ40" s="5" t="n"/>
      <c r="AR40" s="5" t="n"/>
      <c r="AS40" s="5" t="n"/>
      <c r="AT40" s="5" t="n"/>
      <c r="AU40" s="5" t="n"/>
      <c r="AV40" s="5" t="n"/>
      <c r="AW40" s="5" t="n"/>
      <c r="AX40" s="5" t="n"/>
      <c r="AY40" s="5" t="n"/>
      <c r="AZ40" s="5" t="n"/>
      <c r="BA40" s="5" t="n"/>
      <c r="BB40" s="5" t="n"/>
      <c r="BC40" s="5" t="n"/>
    </row>
    <row r="41">
      <c r="A41" s="17" t="n">
        <v>26</v>
      </c>
      <c r="C41" s="17" t="inlineStr">
        <is>
          <t>10003666</t>
        </is>
      </c>
      <c r="D41" s="18" t="inlineStr">
        <is>
          <t>Lê Đức Hùng</t>
        </is>
      </c>
      <c r="E41" s="18" t="inlineStr">
        <is>
          <t>Chuyên viên Kinh tế Đấu thầu</t>
        </is>
      </c>
      <c r="F41" s="26" t="n">
        <v>6000000</v>
      </c>
      <c r="G41" s="26" t="n">
        <v>10000000</v>
      </c>
      <c r="I41" s="17" t="n">
        <v>1</v>
      </c>
      <c r="J41" s="21">
        <f>Cham_Cong_Hang_Ngay!AK34</f>
        <v/>
      </c>
      <c r="L41" s="17">
        <f>Cham_Cong_Hang_Ngay!AO34</f>
        <v/>
      </c>
      <c r="N41" s="17" t="n">
        <v>0</v>
      </c>
      <c r="P41" s="17" t="n">
        <v>0</v>
      </c>
      <c r="R41" s="17">
        <f>Cham_Cong_Hang_Ngay!AP34</f>
        <v/>
      </c>
      <c r="S41" s="21">
        <f>Cham_Cong_Hang_Ngay!AQ34</f>
        <v/>
      </c>
      <c r="T41" s="26">
        <f>ROUND(F41/26*(J41+N41+P41),0)</f>
        <v/>
      </c>
      <c r="U41" s="26">
        <f>ROUND((G41*I41)/26*(J41+N41*0.5+P41*0.5),0)</f>
        <v/>
      </c>
      <c r="V41" s="26">
        <f>ROUND((F41+G41*I41)/26/8*S41,0)</f>
        <v/>
      </c>
      <c r="W41" s="26">
        <f>ROUND((F41+G41*I41)/26*L41,0)</f>
        <v/>
      </c>
      <c r="X41" s="26">
        <f>ROUND(R41*50000,0)</f>
        <v/>
      </c>
      <c r="Y41" s="26" t="n">
        <v>500000</v>
      </c>
      <c r="Z41" s="26" t="n">
        <v>0</v>
      </c>
      <c r="AA41" s="26" t="n">
        <v>3000000</v>
      </c>
      <c r="AC41" s="26" t="n">
        <v>0</v>
      </c>
      <c r="AD41" s="26" t="n">
        <v>288462</v>
      </c>
      <c r="AE41" s="26" t="n">
        <v>0</v>
      </c>
      <c r="AG41" s="27">
        <f>SUM(T41:AF41)</f>
        <v/>
      </c>
      <c r="AH41" s="26">
        <f>IF(X41&lt;=1200000,X41,1200000)</f>
        <v/>
      </c>
      <c r="AL41" s="26">
        <f>AG41-(AH41+Y41+V41)</f>
        <v/>
      </c>
      <c r="AM41" s="26" t="n">
        <v>1000000</v>
      </c>
      <c r="AP41" s="26" t="n">
        <v>819000</v>
      </c>
      <c r="AQ41" s="26" t="n">
        <v>15500000</v>
      </c>
      <c r="AR41" s="17" t="n">
        <v>1</v>
      </c>
      <c r="AT41" s="26">
        <f>AQ41+AR41*6200000</f>
        <v/>
      </c>
      <c r="AU41" s="26">
        <f>IF((AL41+AM41-AP41-AT41)&lt;0,0,(AL41+AM41-AP41-AT41))</f>
        <v/>
      </c>
      <c r="AV41" s="26">
        <f>ROUND(IF(AU41&lt;=10000000,AU41*5%,IF(AU41&lt;=30000000,AU41*10%-500000,IF(AU41&lt;=60000000,AU41*20%-3500000,IF(AU41&lt;=100000000,AU41*30%-9500000,AU41*35%-14500000)))),0)</f>
        <v/>
      </c>
      <c r="AZ41" s="26">
        <f>ROUND(F41*0.5%,0)</f>
        <v/>
      </c>
      <c r="BB41" s="7">
        <f>ROUND(AG41-AP41-AV41-AZ41,0)</f>
        <v/>
      </c>
    </row>
    <row r="42">
      <c r="A42" s="17" t="n">
        <v>27</v>
      </c>
      <c r="C42" s="17" t="inlineStr">
        <is>
          <t>10003667</t>
        </is>
      </c>
      <c r="D42" s="18" t="inlineStr">
        <is>
          <t>Trương Đức Cường</t>
        </is>
      </c>
      <c r="E42" s="18" t="inlineStr">
        <is>
          <t>Trưởng nhóm đấu thầu</t>
        </is>
      </c>
      <c r="F42" s="26" t="n">
        <v>8000000</v>
      </c>
      <c r="G42" s="26" t="n">
        <v>15000000</v>
      </c>
      <c r="I42" s="17" t="n">
        <v>1</v>
      </c>
      <c r="J42" s="21">
        <f>Cham_Cong_Hang_Ngay!AK35</f>
        <v/>
      </c>
      <c r="L42" s="17">
        <f>Cham_Cong_Hang_Ngay!AO35</f>
        <v/>
      </c>
      <c r="N42" s="17" t="n">
        <v>0</v>
      </c>
      <c r="P42" s="17" t="n">
        <v>0</v>
      </c>
      <c r="R42" s="17">
        <f>Cham_Cong_Hang_Ngay!AP35</f>
        <v/>
      </c>
      <c r="S42" s="21">
        <f>Cham_Cong_Hang_Ngay!AQ35</f>
        <v/>
      </c>
      <c r="T42" s="26">
        <f>ROUND(F42/26*(J42+N42+P42),0)</f>
        <v/>
      </c>
      <c r="U42" s="26">
        <f>ROUND((G42*I42)/26*(J42+N42*0.5+P42*0.5),0)</f>
        <v/>
      </c>
      <c r="V42" s="26">
        <f>ROUND((F42+G42*I42)/26/8*S42,0)</f>
        <v/>
      </c>
      <c r="W42" s="26">
        <f>ROUND((F42+G42*I42)/26*L42,0)</f>
        <v/>
      </c>
      <c r="X42" s="26">
        <f>ROUND(R42*50000,0)</f>
        <v/>
      </c>
      <c r="Y42" s="26" t="n">
        <v>500000</v>
      </c>
      <c r="Z42" s="26" t="n">
        <v>0</v>
      </c>
      <c r="AA42" s="26" t="n">
        <v>0</v>
      </c>
      <c r="AC42" s="26" t="n">
        <v>0</v>
      </c>
      <c r="AD42" s="26" t="n">
        <v>0</v>
      </c>
      <c r="AE42" s="26" t="n">
        <v>0</v>
      </c>
      <c r="AG42" s="27">
        <f>SUM(T42:AF42)</f>
        <v/>
      </c>
      <c r="AH42" s="26">
        <f>IF(X42&lt;=1200000,X42,1200000)</f>
        <v/>
      </c>
      <c r="AL42" s="26">
        <f>AG42-(AH42+Y42+V42)</f>
        <v/>
      </c>
      <c r="AM42" s="26" t="n">
        <v>1000000</v>
      </c>
      <c r="AP42" s="26" t="n">
        <v>861000</v>
      </c>
      <c r="AQ42" s="26" t="n">
        <v>15500000</v>
      </c>
      <c r="AR42" s="17" t="n">
        <v>2</v>
      </c>
      <c r="AT42" s="26">
        <f>AQ42+AR42*6200000</f>
        <v/>
      </c>
      <c r="AU42" s="26">
        <f>IF((AL42+AM42-AP42-AT42)&lt;0,0,(AL42+AM42-AP42-AT42))</f>
        <v/>
      </c>
      <c r="AV42" s="26">
        <f>ROUND(IF(AU42&lt;=10000000,AU42*5%,IF(AU42&lt;=30000000,AU42*10%-500000,IF(AU42&lt;=60000000,AU42*20%-3500000,IF(AU42&lt;=100000000,AU42*30%-9500000,AU42*35%-14500000)))),0)</f>
        <v/>
      </c>
      <c r="AZ42" s="26">
        <f>ROUND(F42*0.5%,0)</f>
        <v/>
      </c>
      <c r="BB42" s="7">
        <f>ROUND(AG42-AP42-AV42-AZ42,0)</f>
        <v/>
      </c>
    </row>
    <row r="43">
      <c r="A43" s="17" t="n">
        <v>28</v>
      </c>
      <c r="C43" s="17" t="inlineStr">
        <is>
          <t>10003668</t>
        </is>
      </c>
      <c r="D43" s="18" t="inlineStr">
        <is>
          <t>Bùi Thị Hoa</t>
        </is>
      </c>
      <c r="E43" s="18" t="inlineStr">
        <is>
          <t>Chuyên viên Kinh tế Đấu thầu</t>
        </is>
      </c>
      <c r="F43" s="26" t="n">
        <v>6000000</v>
      </c>
      <c r="G43" s="26" t="n">
        <v>10000000</v>
      </c>
      <c r="I43" s="17" t="n">
        <v>1</v>
      </c>
      <c r="J43" s="21">
        <f>Cham_Cong_Hang_Ngay!AK36</f>
        <v/>
      </c>
      <c r="L43" s="17">
        <f>Cham_Cong_Hang_Ngay!AO36</f>
        <v/>
      </c>
      <c r="N43" s="17" t="n">
        <v>0</v>
      </c>
      <c r="P43" s="17" t="n">
        <v>0</v>
      </c>
      <c r="R43" s="17">
        <f>Cham_Cong_Hang_Ngay!AP36</f>
        <v/>
      </c>
      <c r="S43" s="21">
        <f>Cham_Cong_Hang_Ngay!AQ36</f>
        <v/>
      </c>
      <c r="T43" s="26">
        <f>ROUND(F43/26*(J43+N43+P43),0)</f>
        <v/>
      </c>
      <c r="U43" s="26">
        <f>ROUND((G43*I43)/26*(J43+N43*0.5+P43*0.5),0)</f>
        <v/>
      </c>
      <c r="V43" s="26">
        <f>ROUND((F43+G43*I43)/26/8*S43,0)</f>
        <v/>
      </c>
      <c r="W43" s="26">
        <f>ROUND((F43+G43*I43)/26*L43,0)</f>
        <v/>
      </c>
      <c r="X43" s="26">
        <f>ROUND(R43*50000,0)</f>
        <v/>
      </c>
      <c r="Y43" s="26" t="n">
        <v>500000</v>
      </c>
      <c r="Z43" s="26" t="n">
        <v>0</v>
      </c>
      <c r="AA43" s="26" t="n">
        <v>0</v>
      </c>
      <c r="AC43" s="26" t="n">
        <v>0</v>
      </c>
      <c r="AD43" s="26" t="n">
        <v>0</v>
      </c>
      <c r="AE43" s="26" t="n">
        <v>0</v>
      </c>
      <c r="AG43" s="27">
        <f>SUM(T43:AF43)</f>
        <v/>
      </c>
      <c r="AH43" s="26">
        <f>IF(X43&lt;=1200000,X43,1200000)</f>
        <v/>
      </c>
      <c r="AL43" s="26">
        <f>AG43-(AH43+Y43+V43)</f>
        <v/>
      </c>
      <c r="AM43" s="26" t="n">
        <v>1000000</v>
      </c>
      <c r="AP43" s="26" t="n">
        <v>780150</v>
      </c>
      <c r="AQ43" s="26" t="n">
        <v>15500000</v>
      </c>
      <c r="AR43" s="17" t="n">
        <v>1</v>
      </c>
      <c r="AT43" s="26">
        <f>AQ43+AR43*6200000</f>
        <v/>
      </c>
      <c r="AU43" s="26">
        <f>IF((AL43+AM43-AP43-AT43)&lt;0,0,(AL43+AM43-AP43-AT43))</f>
        <v/>
      </c>
      <c r="AV43" s="26">
        <f>ROUND(IF(AU43&lt;=10000000,AU43*5%,IF(AU43&lt;=30000000,AU43*10%-500000,IF(AU43&lt;=60000000,AU43*20%-3500000,IF(AU43&lt;=100000000,AU43*30%-9500000,AU43*35%-14500000)))),0)</f>
        <v/>
      </c>
      <c r="AZ43" s="26">
        <f>ROUND(F43*0.5%,0)</f>
        <v/>
      </c>
      <c r="BB43" s="7">
        <f>ROUND(AG43-AP43-AV43-AZ43,0)</f>
        <v/>
      </c>
    </row>
    <row r="44">
      <c r="A44" s="17" t="n">
        <v>29</v>
      </c>
      <c r="C44" s="17" t="inlineStr">
        <is>
          <t>10003733.FCIC</t>
        </is>
      </c>
      <c r="D44" s="18" t="inlineStr">
        <is>
          <t>Nguyễn Hồng Thái</t>
        </is>
      </c>
      <c r="E44" s="18" t="inlineStr">
        <is>
          <t>Chuyên viên Kinh tế Đấu thầu</t>
        </is>
      </c>
      <c r="F44" s="26" t="n">
        <v>6000000</v>
      </c>
      <c r="G44" s="26" t="n">
        <v>10000000</v>
      </c>
      <c r="I44" s="17" t="n">
        <v>1</v>
      </c>
      <c r="J44" s="21">
        <f>Cham_Cong_Hang_Ngay!AK37</f>
        <v/>
      </c>
      <c r="L44" s="17">
        <f>Cham_Cong_Hang_Ngay!AO37</f>
        <v/>
      </c>
      <c r="N44" s="17" t="n">
        <v>0</v>
      </c>
      <c r="P44" s="17" t="n">
        <v>0</v>
      </c>
      <c r="R44" s="17">
        <f>Cham_Cong_Hang_Ngay!AP37</f>
        <v/>
      </c>
      <c r="S44" s="21">
        <f>Cham_Cong_Hang_Ngay!AQ37</f>
        <v/>
      </c>
      <c r="T44" s="26">
        <f>ROUND(F44/26*(J44+N44+P44),0)</f>
        <v/>
      </c>
      <c r="U44" s="26">
        <f>ROUND((G44*I44)/26*(J44+N44*0.5+P44*0.5),0)</f>
        <v/>
      </c>
      <c r="V44" s="26">
        <f>ROUND((F44+G44*I44)/26/8*S44,0)</f>
        <v/>
      </c>
      <c r="W44" s="26">
        <f>ROUND((F44+G44*I44)/26*L44,0)</f>
        <v/>
      </c>
      <c r="X44" s="26">
        <f>ROUND(R44*50000,0)</f>
        <v/>
      </c>
      <c r="Y44" s="26" t="n">
        <v>500000</v>
      </c>
      <c r="Z44" s="26" t="n">
        <v>0</v>
      </c>
      <c r="AA44" s="26" t="n">
        <v>0</v>
      </c>
      <c r="AC44" s="26" t="n">
        <v>0</v>
      </c>
      <c r="AD44" s="26" t="n">
        <v>0</v>
      </c>
      <c r="AE44" s="26" t="n">
        <v>0</v>
      </c>
      <c r="AG44" s="27">
        <f>SUM(T44:AF44)</f>
        <v/>
      </c>
      <c r="AH44" s="26">
        <f>IF(X44&lt;=1200000,X44,1200000)</f>
        <v/>
      </c>
      <c r="AL44" s="26">
        <f>AG44-(AH44+Y44+V44)</f>
        <v/>
      </c>
      <c r="AM44" s="26" t="n">
        <v>1000000</v>
      </c>
      <c r="AP44" s="26" t="n">
        <v>743400</v>
      </c>
      <c r="AQ44" s="26" t="n">
        <v>15500000</v>
      </c>
      <c r="AR44" s="17" t="n">
        <v>0</v>
      </c>
      <c r="AT44" s="26">
        <f>AQ44+AR44*6200000</f>
        <v/>
      </c>
      <c r="AU44" s="26">
        <f>IF((AL44+AM44-AP44-AT44)&lt;0,0,(AL44+AM44-AP44-AT44))</f>
        <v/>
      </c>
      <c r="AV44" s="26">
        <f>ROUND(IF(AU44&lt;=10000000,AU44*5%,IF(AU44&lt;=30000000,AU44*10%-500000,IF(AU44&lt;=60000000,AU44*20%-3500000,IF(AU44&lt;=100000000,AU44*30%-9500000,AU44*35%-14500000)))),0)</f>
        <v/>
      </c>
      <c r="AZ44" s="26">
        <f>ROUND(F44*0.5%,0)</f>
        <v/>
      </c>
      <c r="BB44" s="7">
        <f>ROUND(AG44-AP44-AV44-AZ44,0)</f>
        <v/>
      </c>
    </row>
    <row r="45">
      <c r="A45" s="17" t="n">
        <v>30</v>
      </c>
      <c r="C45" s="17" t="inlineStr">
        <is>
          <t>10004047</t>
        </is>
      </c>
      <c r="D45" s="18" t="inlineStr">
        <is>
          <t>Đặng Văn Thanh</t>
        </is>
      </c>
      <c r="E45" s="18" t="inlineStr">
        <is>
          <t>Chuyên viên Kinh tế Đấu thầu</t>
        </is>
      </c>
      <c r="F45" s="26" t="n">
        <v>6000000</v>
      </c>
      <c r="G45" s="26" t="n">
        <v>10000000</v>
      </c>
      <c r="I45" s="17" t="n">
        <v>1</v>
      </c>
      <c r="J45" s="21">
        <f>Cham_Cong_Hang_Ngay!AK38</f>
        <v/>
      </c>
      <c r="L45" s="17">
        <f>Cham_Cong_Hang_Ngay!AO38</f>
        <v/>
      </c>
      <c r="N45" s="17" t="n">
        <v>0</v>
      </c>
      <c r="P45" s="17" t="n">
        <v>0</v>
      </c>
      <c r="R45" s="17">
        <f>Cham_Cong_Hang_Ngay!AP38</f>
        <v/>
      </c>
      <c r="S45" s="21">
        <f>Cham_Cong_Hang_Ngay!AQ38</f>
        <v/>
      </c>
      <c r="T45" s="26">
        <f>ROUND(F45/26*(J45+N45+P45),0)</f>
        <v/>
      </c>
      <c r="U45" s="26">
        <f>ROUND((G45*I45)/26*(J45+N45*0.5+P45*0.5),0)</f>
        <v/>
      </c>
      <c r="V45" s="26">
        <f>ROUND((F45+G45*I45)/26/8*S45,0)</f>
        <v/>
      </c>
      <c r="W45" s="26">
        <f>ROUND((F45+G45*I45)/26*L45,0)</f>
        <v/>
      </c>
      <c r="X45" s="26">
        <f>ROUND(R45*50000,0)</f>
        <v/>
      </c>
      <c r="Y45" s="26" t="n">
        <v>500000</v>
      </c>
      <c r="Z45" s="26" t="n">
        <v>0</v>
      </c>
      <c r="AA45" s="26" t="n">
        <v>0</v>
      </c>
      <c r="AC45" s="26" t="n">
        <v>0</v>
      </c>
      <c r="AD45" s="26" t="n">
        <v>0</v>
      </c>
      <c r="AE45" s="26" t="n">
        <v>0</v>
      </c>
      <c r="AG45" s="27">
        <f>SUM(T45:AF45)</f>
        <v/>
      </c>
      <c r="AH45" s="26">
        <f>IF(X45&lt;=1200000,X45,1200000)</f>
        <v/>
      </c>
      <c r="AL45" s="26">
        <f>AG45-(AH45+Y45+V45)</f>
        <v/>
      </c>
      <c r="AM45" s="26" t="n">
        <v>1000000</v>
      </c>
      <c r="AP45" s="26" t="n">
        <v>819000</v>
      </c>
      <c r="AQ45" s="26" t="n">
        <v>15500000</v>
      </c>
      <c r="AR45" s="17" t="n">
        <v>2</v>
      </c>
      <c r="AT45" s="26">
        <f>AQ45+AR45*6200000</f>
        <v/>
      </c>
      <c r="AU45" s="26">
        <f>IF((AL45+AM45-AP45-AT45)&lt;0,0,(AL45+AM45-AP45-AT45))</f>
        <v/>
      </c>
      <c r="AV45" s="26">
        <f>ROUND(IF(AU45&lt;=10000000,AU45*5%,IF(AU45&lt;=30000000,AU45*10%-500000,IF(AU45&lt;=60000000,AU45*20%-3500000,IF(AU45&lt;=100000000,AU45*30%-9500000,AU45*35%-14500000)))),0)</f>
        <v/>
      </c>
      <c r="AZ45" s="26">
        <f>ROUND(F45*0.5%,0)</f>
        <v/>
      </c>
      <c r="BB45" s="7">
        <f>ROUND(AG45-AP45-AV45-AZ45,0)</f>
        <v/>
      </c>
    </row>
    <row r="46">
      <c r="A46" s="17" t="n">
        <v>31</v>
      </c>
      <c r="C46" s="17" t="inlineStr">
        <is>
          <t>10006982</t>
        </is>
      </c>
      <c r="D46" s="18" t="inlineStr">
        <is>
          <t>Phạm Văn Tuấn</t>
        </is>
      </c>
      <c r="E46" s="18" t="inlineStr">
        <is>
          <t>Chuyên viên Kinh tế Đấu thầu</t>
        </is>
      </c>
      <c r="F46" s="26" t="n">
        <v>6000000</v>
      </c>
      <c r="G46" s="26" t="n">
        <v>10000000</v>
      </c>
      <c r="I46" s="17" t="n">
        <v>1</v>
      </c>
      <c r="J46" s="21">
        <f>Cham_Cong_Hang_Ngay!AK39</f>
        <v/>
      </c>
      <c r="L46" s="17">
        <f>Cham_Cong_Hang_Ngay!AO39</f>
        <v/>
      </c>
      <c r="N46" s="17" t="n">
        <v>0</v>
      </c>
      <c r="P46" s="17" t="n">
        <v>0</v>
      </c>
      <c r="R46" s="17">
        <f>Cham_Cong_Hang_Ngay!AP39</f>
        <v/>
      </c>
      <c r="S46" s="21">
        <f>Cham_Cong_Hang_Ngay!AQ39</f>
        <v/>
      </c>
      <c r="T46" s="26">
        <f>ROUND(F46/26*(J46+N46+P46),0)</f>
        <v/>
      </c>
      <c r="U46" s="26">
        <f>ROUND((G46*I46)/26*(J46+N46*0.5+P46*0.5),0)</f>
        <v/>
      </c>
      <c r="V46" s="26">
        <f>ROUND((F46+G46*I46)/26/8*S46,0)</f>
        <v/>
      </c>
      <c r="W46" s="26">
        <f>ROUND((F46+G46*I46)/26*L46,0)</f>
        <v/>
      </c>
      <c r="X46" s="26">
        <f>ROUND(R46*50000,0)</f>
        <v/>
      </c>
      <c r="Y46" s="26" t="n">
        <v>500000</v>
      </c>
      <c r="Z46" s="26" t="n">
        <v>0</v>
      </c>
      <c r="AA46" s="26" t="n">
        <v>0</v>
      </c>
      <c r="AC46" s="26" t="n">
        <v>0</v>
      </c>
      <c r="AD46" s="26" t="n">
        <v>0</v>
      </c>
      <c r="AE46" s="26" t="n">
        <v>0</v>
      </c>
      <c r="AG46" s="27">
        <f>SUM(T46:AF46)</f>
        <v/>
      </c>
      <c r="AH46" s="26">
        <f>IF(X46&lt;=1200000,X46,1200000)</f>
        <v/>
      </c>
      <c r="AL46" s="26">
        <f>AG46-(AH46+Y46+V46)</f>
        <v/>
      </c>
      <c r="AM46" s="26" t="n">
        <v>1000000</v>
      </c>
      <c r="AP46" s="26" t="n">
        <v>819000</v>
      </c>
      <c r="AQ46" s="26" t="n">
        <v>15500000</v>
      </c>
      <c r="AR46" s="17" t="n">
        <v>2</v>
      </c>
      <c r="AT46" s="26">
        <f>AQ46+AR46*6200000</f>
        <v/>
      </c>
      <c r="AU46" s="26">
        <f>IF((AL46+AM46-AP46-AT46)&lt;0,0,(AL46+AM46-AP46-AT46))</f>
        <v/>
      </c>
      <c r="AV46" s="26">
        <f>ROUND(IF(AU46&lt;=10000000,AU46*5%,IF(AU46&lt;=30000000,AU46*10%-500000,IF(AU46&lt;=60000000,AU46*20%-3500000,IF(AU46&lt;=100000000,AU46*30%-9500000,AU46*35%-14500000)))),0)</f>
        <v/>
      </c>
      <c r="AZ46" s="26">
        <f>ROUND(F46*0.5%,0)</f>
        <v/>
      </c>
      <c r="BB46" s="7">
        <f>ROUND(AG46-AP46-AV46-AZ46,0)</f>
        <v/>
      </c>
    </row>
    <row r="47">
      <c r="A47" s="17" t="n">
        <v>32</v>
      </c>
      <c r="C47" s="17" t="inlineStr">
        <is>
          <t>10008167</t>
        </is>
      </c>
      <c r="D47" s="18" t="inlineStr">
        <is>
          <t>Phạm Quang Bình</t>
        </is>
      </c>
      <c r="E47" s="18" t="inlineStr">
        <is>
          <t>Trưởng phòng Kinh tế Đấu thầu</t>
        </is>
      </c>
      <c r="F47" s="26" t="n">
        <v>8000000</v>
      </c>
      <c r="G47" s="26" t="n">
        <v>15000000</v>
      </c>
      <c r="I47" s="17" t="n">
        <v>1</v>
      </c>
      <c r="J47" s="21">
        <f>Cham_Cong_Hang_Ngay!AK40</f>
        <v/>
      </c>
      <c r="L47" s="17">
        <f>Cham_Cong_Hang_Ngay!AO40</f>
        <v/>
      </c>
      <c r="N47" s="17" t="n">
        <v>0</v>
      </c>
      <c r="P47" s="17" t="n">
        <v>0</v>
      </c>
      <c r="R47" s="17">
        <f>Cham_Cong_Hang_Ngay!AP40</f>
        <v/>
      </c>
      <c r="S47" s="21">
        <f>Cham_Cong_Hang_Ngay!AQ40</f>
        <v/>
      </c>
      <c r="T47" s="26">
        <f>ROUND(F47/26*(J47+N47+P47),0)</f>
        <v/>
      </c>
      <c r="U47" s="26">
        <f>ROUND((G47*I47)/26*(J47+N47*0.5+P47*0.5),0)</f>
        <v/>
      </c>
      <c r="V47" s="26">
        <f>ROUND((F47+G47*I47)/26/8*S47,0)</f>
        <v/>
      </c>
      <c r="W47" s="26">
        <f>ROUND((F47+G47*I47)/26*L47,0)</f>
        <v/>
      </c>
      <c r="X47" s="26">
        <f>ROUND(R47*50000,0)</f>
        <v/>
      </c>
      <c r="Y47" s="26" t="n">
        <v>1000000</v>
      </c>
      <c r="Z47" s="26" t="n">
        <v>0</v>
      </c>
      <c r="AA47" s="26" t="n">
        <v>0</v>
      </c>
      <c r="AC47" s="26" t="n">
        <v>0</v>
      </c>
      <c r="AD47" s="26" t="n">
        <v>0</v>
      </c>
      <c r="AE47" s="26" t="n">
        <v>0</v>
      </c>
      <c r="AG47" s="27">
        <f>SUM(T47:AF47)</f>
        <v/>
      </c>
      <c r="AH47" s="26">
        <f>IF(X47&lt;=1200000,X47,1200000)</f>
        <v/>
      </c>
      <c r="AL47" s="26">
        <f>AG47-(AH47+Y47+V47)</f>
        <v/>
      </c>
      <c r="AM47" s="26" t="n">
        <v>1500000</v>
      </c>
      <c r="AP47" s="26" t="n">
        <v>1116150</v>
      </c>
      <c r="AQ47" s="26" t="n">
        <v>15500000</v>
      </c>
      <c r="AR47" s="17" t="n">
        <v>1</v>
      </c>
      <c r="AT47" s="26">
        <f>AQ47+AR47*6200000</f>
        <v/>
      </c>
      <c r="AU47" s="26">
        <f>IF((AL47+AM47-AP47-AT47)&lt;0,0,(AL47+AM47-AP47-AT47))</f>
        <v/>
      </c>
      <c r="AV47" s="26">
        <f>ROUND(IF(AU47&lt;=10000000,AU47*5%,IF(AU47&lt;=30000000,AU47*10%-500000,IF(AU47&lt;=60000000,AU47*20%-3500000,IF(AU47&lt;=100000000,AU47*30%-9500000,AU47*35%-14500000)))),0)</f>
        <v/>
      </c>
      <c r="AZ47" s="26">
        <f>ROUND(F47*0.5%,0)</f>
        <v/>
      </c>
      <c r="BB47" s="7">
        <f>ROUND(AG47-AP47-AV47-AZ47,0)</f>
        <v/>
      </c>
    </row>
    <row r="48">
      <c r="A48" s="17" t="n">
        <v>33</v>
      </c>
      <c r="C48" s="17" t="inlineStr">
        <is>
          <t>10012767</t>
        </is>
      </c>
      <c r="D48" s="18" t="inlineStr">
        <is>
          <t>Ngô Minh Châu</t>
        </is>
      </c>
      <c r="E48" s="18" t="inlineStr">
        <is>
          <t>Chuyên viên Kinh tế Đấu thầu</t>
        </is>
      </c>
      <c r="F48" s="26" t="n">
        <v>6000000</v>
      </c>
      <c r="G48" s="26" t="n">
        <v>10000000</v>
      </c>
      <c r="I48" s="17" t="n">
        <v>1</v>
      </c>
      <c r="J48" s="21">
        <f>Cham_Cong_Hang_Ngay!AK41</f>
        <v/>
      </c>
      <c r="L48" s="17">
        <f>Cham_Cong_Hang_Ngay!AO41</f>
        <v/>
      </c>
      <c r="N48" s="17" t="n">
        <v>0</v>
      </c>
      <c r="P48" s="17" t="n">
        <v>0</v>
      </c>
      <c r="R48" s="17">
        <f>Cham_Cong_Hang_Ngay!AP41</f>
        <v/>
      </c>
      <c r="S48" s="21">
        <f>Cham_Cong_Hang_Ngay!AQ41</f>
        <v/>
      </c>
      <c r="T48" s="26">
        <f>ROUND(F48/26*(J48+N48+P48),0)</f>
        <v/>
      </c>
      <c r="U48" s="26">
        <f>ROUND((G48*I48)/26*(J48+N48*0.5+P48*0.5),0)</f>
        <v/>
      </c>
      <c r="V48" s="26">
        <f>ROUND((F48+G48*I48)/26/8*S48,0)</f>
        <v/>
      </c>
      <c r="W48" s="26">
        <f>ROUND((F48+G48*I48)/26*L48,0)</f>
        <v/>
      </c>
      <c r="X48" s="26">
        <f>ROUND(R48*50000,0)</f>
        <v/>
      </c>
      <c r="Y48" s="26" t="n">
        <v>500000</v>
      </c>
      <c r="Z48" s="26" t="n">
        <v>0</v>
      </c>
      <c r="AA48" s="26" t="n">
        <v>0</v>
      </c>
      <c r="AC48" s="26" t="n">
        <v>0</v>
      </c>
      <c r="AD48" s="26" t="n">
        <v>0</v>
      </c>
      <c r="AE48" s="26" t="n">
        <v>0</v>
      </c>
      <c r="AG48" s="27">
        <f>SUM(T48:AF48)</f>
        <v/>
      </c>
      <c r="AH48" s="26">
        <f>IF(X48&lt;=1200000,X48,1200000)</f>
        <v/>
      </c>
      <c r="AL48" s="26">
        <f>AG48-(AH48+Y48+V48)</f>
        <v/>
      </c>
      <c r="AM48" s="26" t="n">
        <v>300000</v>
      </c>
      <c r="AP48" s="26" t="n">
        <v>630000</v>
      </c>
      <c r="AQ48" s="26" t="n">
        <v>15500000</v>
      </c>
      <c r="AR48" s="17" t="n">
        <v>0</v>
      </c>
      <c r="AT48" s="26">
        <f>AQ48+AR48*6200000</f>
        <v/>
      </c>
      <c r="AU48" s="26">
        <f>IF((AL48+AM48-AP48-AT48)&lt;0,0,(AL48+AM48-AP48-AT48))</f>
        <v/>
      </c>
      <c r="AV48" s="26">
        <f>ROUND(IF(AU48&lt;=10000000,AU48*5%,IF(AU48&lt;=30000000,AU48*10%-500000,IF(AU48&lt;=60000000,AU48*20%-3500000,IF(AU48&lt;=100000000,AU48*30%-9500000,AU48*35%-14500000)))),0)</f>
        <v/>
      </c>
      <c r="AZ48" s="26">
        <f>ROUND(F48*0.5%,0)</f>
        <v/>
      </c>
      <c r="BB48" s="7">
        <f>ROUND(AG48-AP48-AV48-AZ48,0)</f>
        <v/>
      </c>
    </row>
    <row r="49">
      <c r="A49" s="28" t="inlineStr">
        <is>
          <t>CỘNG 5 - PHÒNG KINH TẾ ĐẤU THẦU:</t>
        </is>
      </c>
      <c r="B49" s="5" t="n"/>
      <c r="C49" s="5" t="n"/>
      <c r="D49" s="5" t="n"/>
      <c r="E49" s="5" t="n"/>
      <c r="F49" s="29">
        <f>SUM(F41:F48)</f>
        <v/>
      </c>
      <c r="G49" s="29">
        <f>SUM(G41:G48)</f>
        <v/>
      </c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29">
        <f>SUM(T41:T48)</f>
        <v/>
      </c>
      <c r="U49" s="29">
        <f>SUM(U41:U48)</f>
        <v/>
      </c>
      <c r="V49" s="29">
        <f>SUM(V41:V48)</f>
        <v/>
      </c>
      <c r="W49" s="29">
        <f>SUM(W41:W48)</f>
        <v/>
      </c>
      <c r="X49" s="29">
        <f>SUM(X41:X48)</f>
        <v/>
      </c>
      <c r="Y49" s="29">
        <f>SUM(Y41:Y48)</f>
        <v/>
      </c>
      <c r="Z49" s="29">
        <f>SUM(Z41:Z48)</f>
        <v/>
      </c>
      <c r="AA49" s="29">
        <f>SUM(AA41:AA48)</f>
        <v/>
      </c>
      <c r="AB49" s="5" t="n"/>
      <c r="AC49" s="29">
        <f>SUM(AC41:AC48)</f>
        <v/>
      </c>
      <c r="AD49" s="29">
        <f>SUM(AD41:AD48)</f>
        <v/>
      </c>
      <c r="AE49" s="29">
        <f>SUM(AE41:AE48)</f>
        <v/>
      </c>
      <c r="AF49" s="5" t="n"/>
      <c r="AG49" s="29">
        <f>SUM(AG41:AG48)</f>
        <v/>
      </c>
      <c r="AH49" s="5" t="n"/>
      <c r="AI49" s="5" t="n"/>
      <c r="AJ49" s="5" t="n"/>
      <c r="AK49" s="5" t="n"/>
      <c r="AL49" s="29">
        <f>SUM(AL41:AL48)</f>
        <v/>
      </c>
      <c r="AM49" s="29">
        <f>SUM(AM41:AM48)</f>
        <v/>
      </c>
      <c r="AN49" s="5" t="n"/>
      <c r="AO49" s="5" t="n"/>
      <c r="AP49" s="29">
        <f>SUM(AP41:AP48)</f>
        <v/>
      </c>
      <c r="AQ49" s="5" t="n"/>
      <c r="AR49" s="5" t="n"/>
      <c r="AS49" s="5" t="n"/>
      <c r="AT49" s="5" t="n"/>
      <c r="AU49" s="5" t="n"/>
      <c r="AV49" s="29">
        <f>SUM(AV41:AV48)</f>
        <v/>
      </c>
      <c r="AW49" s="5" t="n"/>
      <c r="AX49" s="5" t="n"/>
      <c r="AY49" s="5" t="n"/>
      <c r="AZ49" s="29">
        <f>SUM(AZ41:AZ48)</f>
        <v/>
      </c>
      <c r="BA49" s="5" t="n"/>
      <c r="BB49" s="29">
        <f>SUM(BB41:BB48)</f>
        <v/>
      </c>
      <c r="BC49" s="5" t="n"/>
    </row>
    <row r="50">
      <c r="A50" s="16" t="inlineStr">
        <is>
          <t>6- PHÒNG KỸ THUẬT</t>
        </is>
      </c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  <c r="X50" s="5" t="n"/>
      <c r="Y50" s="5" t="n"/>
      <c r="Z50" s="5" t="n"/>
      <c r="AA50" s="5" t="n"/>
      <c r="AB50" s="5" t="n"/>
      <c r="AC50" s="5" t="n"/>
      <c r="AD50" s="5" t="n"/>
      <c r="AE50" s="5" t="n"/>
      <c r="AF50" s="5" t="n"/>
      <c r="AG50" s="5" t="n"/>
      <c r="AH50" s="5" t="n"/>
      <c r="AI50" s="5" t="n"/>
      <c r="AJ50" s="5" t="n"/>
      <c r="AK50" s="5" t="n"/>
      <c r="AL50" s="5" t="n"/>
      <c r="AM50" s="5" t="n"/>
      <c r="AN50" s="5" t="n"/>
      <c r="AO50" s="5" t="n"/>
      <c r="AP50" s="5" t="n"/>
      <c r="AQ50" s="5" t="n"/>
      <c r="AR50" s="5" t="n"/>
      <c r="AS50" s="5" t="n"/>
      <c r="AT50" s="5" t="n"/>
      <c r="AU50" s="5" t="n"/>
      <c r="AV50" s="5" t="n"/>
      <c r="AW50" s="5" t="n"/>
      <c r="AX50" s="5" t="n"/>
      <c r="AY50" s="5" t="n"/>
      <c r="AZ50" s="5" t="n"/>
      <c r="BA50" s="5" t="n"/>
      <c r="BB50" s="5" t="n"/>
      <c r="BC50" s="5" t="n"/>
    </row>
    <row r="51">
      <c r="A51" s="17" t="n">
        <v>34</v>
      </c>
      <c r="C51" s="17" t="inlineStr">
        <is>
          <t>10000132.FCIC</t>
        </is>
      </c>
      <c r="D51" s="18" t="inlineStr">
        <is>
          <t>Vũ Văn Tuấn</t>
        </is>
      </c>
      <c r="E51" s="18" t="inlineStr">
        <is>
          <t>Phó phòng Kỹ thuật</t>
        </is>
      </c>
      <c r="F51" s="26" t="n">
        <v>8000000</v>
      </c>
      <c r="G51" s="26" t="n">
        <v>15000000</v>
      </c>
      <c r="I51" s="17" t="n">
        <v>1</v>
      </c>
      <c r="J51" s="21">
        <f>Cham_Cong_Hang_Ngay!AK42</f>
        <v/>
      </c>
      <c r="L51" s="17">
        <f>Cham_Cong_Hang_Ngay!AO42</f>
        <v/>
      </c>
      <c r="N51" s="17" t="n">
        <v>0</v>
      </c>
      <c r="P51" s="17" t="n">
        <v>0</v>
      </c>
      <c r="R51" s="17">
        <f>Cham_Cong_Hang_Ngay!AP42</f>
        <v/>
      </c>
      <c r="S51" s="21">
        <f>Cham_Cong_Hang_Ngay!AQ42</f>
        <v/>
      </c>
      <c r="T51" s="26">
        <f>ROUND(F51/26*(J51+N51+P51),0)</f>
        <v/>
      </c>
      <c r="U51" s="26">
        <f>ROUND((G51*I51)/26*(J51+N51*0.5+P51*0.5),0)</f>
        <v/>
      </c>
      <c r="V51" s="26">
        <f>ROUND((F51+G51*I51)/26/8*S51,0)</f>
        <v/>
      </c>
      <c r="W51" s="26">
        <f>ROUND((F51+G51*I51)/26*L51,0)</f>
        <v/>
      </c>
      <c r="X51" s="26">
        <f>ROUND(R51*50000,0)</f>
        <v/>
      </c>
      <c r="Y51" s="26" t="n">
        <v>500000</v>
      </c>
      <c r="Z51" s="26" t="n">
        <v>0</v>
      </c>
      <c r="AA51" s="26" t="n">
        <v>0</v>
      </c>
      <c r="AC51" s="26" t="n">
        <v>0</v>
      </c>
      <c r="AD51" s="26" t="n">
        <v>173077</v>
      </c>
      <c r="AE51" s="26" t="n">
        <v>0</v>
      </c>
      <c r="AG51" s="27">
        <f>SUM(T51:AF51)</f>
        <v/>
      </c>
      <c r="AH51" s="26">
        <f>IF(X51&lt;=1200000,X51,1200000)</f>
        <v/>
      </c>
      <c r="AL51" s="26">
        <f>AG51-(AH51+Y51+V51)</f>
        <v/>
      </c>
      <c r="AM51" s="26" t="n">
        <v>1000000</v>
      </c>
      <c r="AP51" s="26" t="n">
        <v>955500</v>
      </c>
      <c r="AQ51" s="26" t="n">
        <v>15500000</v>
      </c>
      <c r="AR51" s="17" t="n">
        <v>1</v>
      </c>
      <c r="AT51" s="26">
        <f>AQ51+AR51*6200000</f>
        <v/>
      </c>
      <c r="AU51" s="26">
        <f>IF((AL51+AM51-AP51-AT51)&lt;0,0,(AL51+AM51-AP51-AT51))</f>
        <v/>
      </c>
      <c r="AV51" s="26">
        <f>ROUND(IF(AU51&lt;=10000000,AU51*5%,IF(AU51&lt;=30000000,AU51*10%-500000,IF(AU51&lt;=60000000,AU51*20%-3500000,IF(AU51&lt;=100000000,AU51*30%-9500000,AU51*35%-14500000)))),0)</f>
        <v/>
      </c>
      <c r="AZ51" s="26">
        <f>ROUND(F51*0.5%,0)</f>
        <v/>
      </c>
      <c r="BB51" s="7">
        <f>ROUND(AG51-AP51-AV51-AZ51,0)</f>
        <v/>
      </c>
    </row>
    <row r="52">
      <c r="A52" s="17" t="n">
        <v>35</v>
      </c>
      <c r="C52" s="17" t="inlineStr">
        <is>
          <t>10003458</t>
        </is>
      </c>
      <c r="D52" s="18" t="inlineStr">
        <is>
          <t>Phạm Văn Quân</t>
        </is>
      </c>
      <c r="E52" s="18" t="inlineStr">
        <is>
          <t>Trưởng phòng Kỹ thuật</t>
        </is>
      </c>
      <c r="F52" s="26" t="n">
        <v>8000000</v>
      </c>
      <c r="G52" s="26" t="n">
        <v>15000000</v>
      </c>
      <c r="I52" s="17" t="n">
        <v>1</v>
      </c>
      <c r="J52" s="21">
        <f>Cham_Cong_Hang_Ngay!AK43</f>
        <v/>
      </c>
      <c r="L52" s="17">
        <f>Cham_Cong_Hang_Ngay!AO43</f>
        <v/>
      </c>
      <c r="N52" s="17" t="n">
        <v>0</v>
      </c>
      <c r="P52" s="17" t="n">
        <v>0</v>
      </c>
      <c r="R52" s="17">
        <f>Cham_Cong_Hang_Ngay!AP43</f>
        <v/>
      </c>
      <c r="S52" s="21">
        <f>Cham_Cong_Hang_Ngay!AQ43</f>
        <v/>
      </c>
      <c r="T52" s="26">
        <f>ROUND(F52/26*(J52+N52+P52),0)</f>
        <v/>
      </c>
      <c r="U52" s="26">
        <f>ROUND((G52*I52)/26*(J52+N52*0.5+P52*0.5),0)</f>
        <v/>
      </c>
      <c r="V52" s="26">
        <f>ROUND((F52+G52*I52)/26/8*S52,0)</f>
        <v/>
      </c>
      <c r="W52" s="26">
        <f>ROUND((F52+G52*I52)/26*L52,0)</f>
        <v/>
      </c>
      <c r="X52" s="26">
        <f>ROUND(R52*50000,0)</f>
        <v/>
      </c>
      <c r="Y52" s="26" t="n">
        <v>1000000</v>
      </c>
      <c r="Z52" s="26" t="n">
        <v>0</v>
      </c>
      <c r="AA52" s="26" t="n">
        <v>0</v>
      </c>
      <c r="AC52" s="26" t="n">
        <v>0</v>
      </c>
      <c r="AD52" s="26" t="n">
        <v>0</v>
      </c>
      <c r="AE52" s="26" t="n">
        <v>0</v>
      </c>
      <c r="AG52" s="27">
        <f>SUM(T52:AF52)</f>
        <v/>
      </c>
      <c r="AH52" s="26">
        <f>IF(X52&lt;=1200000,X52,1200000)</f>
        <v/>
      </c>
      <c r="AL52" s="26">
        <f>AG52-(AH52+Y52+V52)</f>
        <v/>
      </c>
      <c r="AM52" s="26" t="n">
        <v>1500000</v>
      </c>
      <c r="AP52" s="26" t="n">
        <v>1059450</v>
      </c>
      <c r="AQ52" s="26" t="n">
        <v>15500000</v>
      </c>
      <c r="AR52" s="17" t="n">
        <v>4</v>
      </c>
      <c r="AT52" s="26">
        <f>AQ52+AR52*6200000</f>
        <v/>
      </c>
      <c r="AU52" s="26">
        <f>IF((AL52+AM52-AP52-AT52)&lt;0,0,(AL52+AM52-AP52-AT52))</f>
        <v/>
      </c>
      <c r="AV52" s="26">
        <f>ROUND(IF(AU52&lt;=10000000,AU52*5%,IF(AU52&lt;=30000000,AU52*10%-500000,IF(AU52&lt;=60000000,AU52*20%-3500000,IF(AU52&lt;=100000000,AU52*30%-9500000,AU52*35%-14500000)))),0)</f>
        <v/>
      </c>
      <c r="AZ52" s="26">
        <f>ROUND(F52*0.5%,0)</f>
        <v/>
      </c>
      <c r="BB52" s="7">
        <f>ROUND(AG52-AP52-AV52-AZ52,0)</f>
        <v/>
      </c>
    </row>
    <row r="53">
      <c r="A53" s="17" t="n">
        <v>36</v>
      </c>
      <c r="C53" s="17" t="inlineStr">
        <is>
          <t>10003652</t>
        </is>
      </c>
      <c r="D53" s="18" t="inlineStr">
        <is>
          <t>Trần Thế Mùi</t>
        </is>
      </c>
      <c r="E53" s="18" t="inlineStr">
        <is>
          <t>Phó phòng Kỹ thuật</t>
        </is>
      </c>
      <c r="F53" s="26" t="n">
        <v>8000000</v>
      </c>
      <c r="G53" s="26" t="n">
        <v>15000000</v>
      </c>
      <c r="I53" s="17" t="n">
        <v>1</v>
      </c>
      <c r="J53" s="21">
        <f>Cham_Cong_Hang_Ngay!AK44</f>
        <v/>
      </c>
      <c r="L53" s="17">
        <f>Cham_Cong_Hang_Ngay!AO44</f>
        <v/>
      </c>
      <c r="N53" s="17" t="n">
        <v>0</v>
      </c>
      <c r="P53" s="17" t="n">
        <v>0</v>
      </c>
      <c r="R53" s="17">
        <f>Cham_Cong_Hang_Ngay!AP44</f>
        <v/>
      </c>
      <c r="S53" s="21">
        <f>Cham_Cong_Hang_Ngay!AQ44</f>
        <v/>
      </c>
      <c r="T53" s="26">
        <f>ROUND(F53/26*(J53+N53+P53),0)</f>
        <v/>
      </c>
      <c r="U53" s="26">
        <f>ROUND((G53*I53)/26*(J53+N53*0.5+P53*0.5),0)</f>
        <v/>
      </c>
      <c r="V53" s="26">
        <f>ROUND((F53+G53*I53)/26/8*S53,0)</f>
        <v/>
      </c>
      <c r="W53" s="26">
        <f>ROUND((F53+G53*I53)/26*L53,0)</f>
        <v/>
      </c>
      <c r="X53" s="26">
        <f>ROUND(R53*50000,0)</f>
        <v/>
      </c>
      <c r="Y53" s="26" t="n">
        <v>500000</v>
      </c>
      <c r="Z53" s="26" t="n">
        <v>0</v>
      </c>
      <c r="AA53" s="26" t="n">
        <v>0</v>
      </c>
      <c r="AC53" s="26" t="n">
        <v>0</v>
      </c>
      <c r="AD53" s="26" t="n">
        <v>538462</v>
      </c>
      <c r="AE53" s="26" t="n">
        <v>0</v>
      </c>
      <c r="AG53" s="27">
        <f>SUM(T53:AF53)</f>
        <v/>
      </c>
      <c r="AH53" s="26">
        <f>IF(X53&lt;=1200000,X53,1200000)</f>
        <v/>
      </c>
      <c r="AL53" s="26">
        <f>AG53-(AH53+Y53+V53)</f>
        <v/>
      </c>
      <c r="AM53" s="26" t="n">
        <v>1000000</v>
      </c>
      <c r="AP53" s="26" t="n">
        <v>861000</v>
      </c>
      <c r="AQ53" s="26" t="n">
        <v>15500000</v>
      </c>
      <c r="AR53" s="17" t="n">
        <v>1</v>
      </c>
      <c r="AT53" s="26">
        <f>AQ53+AR53*6200000</f>
        <v/>
      </c>
      <c r="AU53" s="26">
        <f>IF((AL53+AM53-AP53-AT53)&lt;0,0,(AL53+AM53-AP53-AT53))</f>
        <v/>
      </c>
      <c r="AV53" s="26">
        <f>ROUND(IF(AU53&lt;=10000000,AU53*5%,IF(AU53&lt;=30000000,AU53*10%-500000,IF(AU53&lt;=60000000,AU53*20%-3500000,IF(AU53&lt;=100000000,AU53*30%-9500000,AU53*35%-14500000)))),0)</f>
        <v/>
      </c>
      <c r="AZ53" s="26">
        <f>ROUND(F53*0.5%,0)</f>
        <v/>
      </c>
      <c r="BB53" s="7">
        <f>ROUND(AG53-AP53-AV53-AZ53,0)</f>
        <v/>
      </c>
    </row>
    <row r="54">
      <c r="A54" s="17" t="n">
        <v>37</v>
      </c>
      <c r="C54" s="17" t="inlineStr">
        <is>
          <t>10004056</t>
        </is>
      </c>
      <c r="D54" s="18" t="inlineStr">
        <is>
          <t>Lê Anh Đức</t>
        </is>
      </c>
      <c r="E54" s="18" t="inlineStr">
        <is>
          <t>Trưởng nhóm XLN</t>
        </is>
      </c>
      <c r="F54" s="26" t="n">
        <v>6000000</v>
      </c>
      <c r="G54" s="26" t="n">
        <v>10000000</v>
      </c>
      <c r="I54" s="17" t="n">
        <v>1</v>
      </c>
      <c r="J54" s="21">
        <f>Cham_Cong_Hang_Ngay!AK45</f>
        <v/>
      </c>
      <c r="L54" s="17">
        <f>Cham_Cong_Hang_Ngay!AO45</f>
        <v/>
      </c>
      <c r="N54" s="17" t="n">
        <v>0</v>
      </c>
      <c r="P54" s="17" t="n">
        <v>0</v>
      </c>
      <c r="R54" s="17">
        <f>Cham_Cong_Hang_Ngay!AP45</f>
        <v/>
      </c>
      <c r="S54" s="21">
        <f>Cham_Cong_Hang_Ngay!AQ45</f>
        <v/>
      </c>
      <c r="T54" s="26">
        <f>ROUND(F54/26*(J54+N54+P54),0)</f>
        <v/>
      </c>
      <c r="U54" s="26">
        <f>ROUND((G54*I54)/26*(J54+N54*0.5+P54*0.5),0)</f>
        <v/>
      </c>
      <c r="V54" s="26">
        <f>ROUND((F54+G54*I54)/26/8*S54,0)</f>
        <v/>
      </c>
      <c r="W54" s="26">
        <f>ROUND((F54+G54*I54)/26*L54,0)</f>
        <v/>
      </c>
      <c r="X54" s="26">
        <f>ROUND(R54*50000,0)</f>
        <v/>
      </c>
      <c r="Y54" s="26" t="n">
        <v>500000</v>
      </c>
      <c r="Z54" s="26" t="n">
        <v>0</v>
      </c>
      <c r="AA54" s="26" t="n">
        <v>0</v>
      </c>
      <c r="AC54" s="26" t="n">
        <v>0</v>
      </c>
      <c r="AD54" s="26" t="n">
        <v>0</v>
      </c>
      <c r="AE54" s="26" t="n">
        <v>0</v>
      </c>
      <c r="AG54" s="27">
        <f>SUM(T54:AF54)</f>
        <v/>
      </c>
      <c r="AH54" s="26">
        <f>IF(X54&lt;=1200000,X54,1200000)</f>
        <v/>
      </c>
      <c r="AL54" s="26">
        <f>AG54-(AH54+Y54+V54)</f>
        <v/>
      </c>
      <c r="AM54" s="26" t="n">
        <v>1000000</v>
      </c>
      <c r="AP54" s="26" t="n">
        <v>901950</v>
      </c>
      <c r="AQ54" s="26" t="n">
        <v>15500000</v>
      </c>
      <c r="AR54" s="17" t="n">
        <v>1</v>
      </c>
      <c r="AT54" s="26">
        <f>AQ54+AR54*6200000</f>
        <v/>
      </c>
      <c r="AU54" s="26">
        <f>IF((AL54+AM54-AP54-AT54)&lt;0,0,(AL54+AM54-AP54-AT54))</f>
        <v/>
      </c>
      <c r="AV54" s="26">
        <f>ROUND(IF(AU54&lt;=10000000,AU54*5%,IF(AU54&lt;=30000000,AU54*10%-500000,IF(AU54&lt;=60000000,AU54*20%-3500000,IF(AU54&lt;=100000000,AU54*30%-9500000,AU54*35%-14500000)))),0)</f>
        <v/>
      </c>
      <c r="AZ54" s="26">
        <f>ROUND(F54*0.5%,0)</f>
        <v/>
      </c>
      <c r="BB54" s="7">
        <f>ROUND(AG54-AP54-AV54-AZ54,0)</f>
        <v/>
      </c>
    </row>
    <row r="55">
      <c r="A55" s="17" t="n">
        <v>38</v>
      </c>
      <c r="C55" s="17" t="inlineStr">
        <is>
          <t>10004259</t>
        </is>
      </c>
      <c r="D55" s="18" t="inlineStr">
        <is>
          <t>Đỗ Ngọc An</t>
        </is>
      </c>
      <c r="E55" s="18" t="inlineStr">
        <is>
          <t>Chuyên viên Kỹ thuật</t>
        </is>
      </c>
      <c r="F55" s="26" t="n">
        <v>6000000</v>
      </c>
      <c r="G55" s="26" t="n">
        <v>10000000</v>
      </c>
      <c r="I55" s="17" t="n">
        <v>1</v>
      </c>
      <c r="J55" s="21">
        <f>Cham_Cong_Hang_Ngay!AK46</f>
        <v/>
      </c>
      <c r="L55" s="17">
        <f>Cham_Cong_Hang_Ngay!AO46</f>
        <v/>
      </c>
      <c r="N55" s="17" t="n">
        <v>0</v>
      </c>
      <c r="P55" s="17" t="n">
        <v>0</v>
      </c>
      <c r="R55" s="17">
        <f>Cham_Cong_Hang_Ngay!AP46</f>
        <v/>
      </c>
      <c r="S55" s="21">
        <f>Cham_Cong_Hang_Ngay!AQ46</f>
        <v/>
      </c>
      <c r="T55" s="26">
        <f>ROUND(F55/26*(J55+N55+P55),0)</f>
        <v/>
      </c>
      <c r="U55" s="26">
        <f>ROUND((G55*I55)/26*(J55+N55*0.5+P55*0.5),0)</f>
        <v/>
      </c>
      <c r="V55" s="26">
        <f>ROUND((F55+G55*I55)/26/8*S55,0)</f>
        <v/>
      </c>
      <c r="W55" s="26">
        <f>ROUND((F55+G55*I55)/26*L55,0)</f>
        <v/>
      </c>
      <c r="X55" s="26">
        <f>ROUND(R55*50000,0)</f>
        <v/>
      </c>
      <c r="Y55" s="26" t="n">
        <v>500000</v>
      </c>
      <c r="Z55" s="26" t="n">
        <v>0</v>
      </c>
      <c r="AA55" s="26" t="n">
        <v>0</v>
      </c>
      <c r="AC55" s="26" t="n">
        <v>0</v>
      </c>
      <c r="AD55" s="26" t="n">
        <v>0</v>
      </c>
      <c r="AE55" s="26" t="n">
        <v>0</v>
      </c>
      <c r="AG55" s="27">
        <f>SUM(T55:AF55)</f>
        <v/>
      </c>
      <c r="AH55" s="26">
        <f>IF(X55&lt;=1200000,X55,1200000)</f>
        <v/>
      </c>
      <c r="AL55" s="26">
        <f>AG55-(AH55+Y55+V55)</f>
        <v/>
      </c>
      <c r="AM55" s="26" t="n">
        <v>1000000</v>
      </c>
      <c r="AP55" s="26" t="n">
        <v>819000</v>
      </c>
      <c r="AQ55" s="26" t="n">
        <v>15500000</v>
      </c>
      <c r="AR55" s="17" t="n">
        <v>2</v>
      </c>
      <c r="AT55" s="26">
        <f>AQ55+AR55*6200000</f>
        <v/>
      </c>
      <c r="AU55" s="26">
        <f>IF((AL55+AM55-AP55-AT55)&lt;0,0,(AL55+AM55-AP55-AT55))</f>
        <v/>
      </c>
      <c r="AV55" s="26">
        <f>ROUND(IF(AU55&lt;=10000000,AU55*5%,IF(AU55&lt;=30000000,AU55*10%-500000,IF(AU55&lt;=60000000,AU55*20%-3500000,IF(AU55&lt;=100000000,AU55*30%-9500000,AU55*35%-14500000)))),0)</f>
        <v/>
      </c>
      <c r="AZ55" s="26">
        <f>ROUND(F55*0.5%,0)</f>
        <v/>
      </c>
      <c r="BB55" s="7">
        <f>ROUND(AG55-AP55-AV55-AZ55,0)</f>
        <v/>
      </c>
    </row>
    <row r="56">
      <c r="A56" s="17" t="n">
        <v>39</v>
      </c>
      <c r="C56" s="17" t="inlineStr">
        <is>
          <t>10005086</t>
        </is>
      </c>
      <c r="D56" s="18" t="inlineStr">
        <is>
          <t>Bùi Văn Dương</t>
        </is>
      </c>
      <c r="E56" s="18" t="inlineStr">
        <is>
          <t>Trưởng nhóm</t>
        </is>
      </c>
      <c r="F56" s="26" t="n">
        <v>6000000</v>
      </c>
      <c r="G56" s="26" t="n">
        <v>10000000</v>
      </c>
      <c r="I56" s="17" t="n">
        <v>1</v>
      </c>
      <c r="J56" s="21">
        <f>Cham_Cong_Hang_Ngay!AK47</f>
        <v/>
      </c>
      <c r="L56" s="17">
        <f>Cham_Cong_Hang_Ngay!AO47</f>
        <v/>
      </c>
      <c r="N56" s="17" t="n">
        <v>0</v>
      </c>
      <c r="P56" s="17" t="n">
        <v>0</v>
      </c>
      <c r="R56" s="17">
        <f>Cham_Cong_Hang_Ngay!AP47</f>
        <v/>
      </c>
      <c r="S56" s="21">
        <f>Cham_Cong_Hang_Ngay!AQ47</f>
        <v/>
      </c>
      <c r="T56" s="26">
        <f>ROUND(F56/26*(J56+N56+P56),0)</f>
        <v/>
      </c>
      <c r="U56" s="26">
        <f>ROUND((G56*I56)/26*(J56+N56*0.5+P56*0.5),0)</f>
        <v/>
      </c>
      <c r="V56" s="26">
        <f>ROUND((F56+G56*I56)/26/8*S56,0)</f>
        <v/>
      </c>
      <c r="W56" s="26">
        <f>ROUND((F56+G56*I56)/26*L56,0)</f>
        <v/>
      </c>
      <c r="X56" s="26">
        <f>ROUND(R56*50000,0)</f>
        <v/>
      </c>
      <c r="Y56" s="26" t="n">
        <v>500000</v>
      </c>
      <c r="Z56" s="26" t="n">
        <v>0</v>
      </c>
      <c r="AA56" s="26" t="n">
        <v>0</v>
      </c>
      <c r="AC56" s="26" t="n">
        <v>0</v>
      </c>
      <c r="AD56" s="26" t="n">
        <v>0</v>
      </c>
      <c r="AE56" s="26" t="n">
        <v>0</v>
      </c>
      <c r="AG56" s="27">
        <f>SUM(T56:AF56)</f>
        <v/>
      </c>
      <c r="AH56" s="26">
        <f>IF(X56&lt;=1200000,X56,1200000)</f>
        <v/>
      </c>
      <c r="AL56" s="26">
        <f>AG56-(AH56+Y56+V56)</f>
        <v/>
      </c>
      <c r="AM56" s="26" t="n">
        <v>1000000</v>
      </c>
      <c r="AP56" s="26" t="n">
        <v>743400</v>
      </c>
      <c r="AQ56" s="26" t="n">
        <v>15500000</v>
      </c>
      <c r="AR56" s="17" t="n">
        <v>1</v>
      </c>
      <c r="AT56" s="26">
        <f>AQ56+AR56*6200000</f>
        <v/>
      </c>
      <c r="AU56" s="26">
        <f>IF((AL56+AM56-AP56-AT56)&lt;0,0,(AL56+AM56-AP56-AT56))</f>
        <v/>
      </c>
      <c r="AV56" s="26">
        <f>ROUND(IF(AU56&lt;=10000000,AU56*5%,IF(AU56&lt;=30000000,AU56*10%-500000,IF(AU56&lt;=60000000,AU56*20%-3500000,IF(AU56&lt;=100000000,AU56*30%-9500000,AU56*35%-14500000)))),0)</f>
        <v/>
      </c>
      <c r="AZ56" s="26">
        <f>ROUND(F56*0.5%,0)</f>
        <v/>
      </c>
      <c r="BB56" s="7">
        <f>ROUND(AG56-AP56-AV56-AZ56,0)</f>
        <v/>
      </c>
    </row>
    <row r="57">
      <c r="A57" s="17" t="n">
        <v>40</v>
      </c>
      <c r="C57" s="17" t="inlineStr">
        <is>
          <t>10012620</t>
        </is>
      </c>
      <c r="D57" s="18" t="inlineStr">
        <is>
          <t>Trần Hồng Phúc</t>
        </is>
      </c>
      <c r="E57" s="18" t="inlineStr">
        <is>
          <t>Chuyên viên Kỹ thuật</t>
        </is>
      </c>
      <c r="F57" s="26" t="n">
        <v>6000000</v>
      </c>
      <c r="G57" s="26" t="n">
        <v>10000000</v>
      </c>
      <c r="I57" s="17" t="n">
        <v>1</v>
      </c>
      <c r="J57" s="21">
        <f>Cham_Cong_Hang_Ngay!AK48</f>
        <v/>
      </c>
      <c r="L57" s="17">
        <f>Cham_Cong_Hang_Ngay!AO48</f>
        <v/>
      </c>
      <c r="N57" s="17" t="n">
        <v>0</v>
      </c>
      <c r="P57" s="17" t="n">
        <v>0</v>
      </c>
      <c r="R57" s="17">
        <f>Cham_Cong_Hang_Ngay!AP48</f>
        <v/>
      </c>
      <c r="S57" s="21">
        <f>Cham_Cong_Hang_Ngay!AQ48</f>
        <v/>
      </c>
      <c r="T57" s="26">
        <f>ROUND(F57/26*(J57+N57+P57),0)</f>
        <v/>
      </c>
      <c r="U57" s="26">
        <f>ROUND((G57*I57)/26*(J57+N57*0.5+P57*0.5),0)</f>
        <v/>
      </c>
      <c r="V57" s="26">
        <f>ROUND((F57+G57*I57)/26/8*S57,0)</f>
        <v/>
      </c>
      <c r="W57" s="26">
        <f>ROUND((F57+G57*I57)/26*L57,0)</f>
        <v/>
      </c>
      <c r="X57" s="26">
        <f>ROUND(R57*50000,0)</f>
        <v/>
      </c>
      <c r="Y57" s="26" t="n">
        <v>500000</v>
      </c>
      <c r="Z57" s="26" t="n">
        <v>0</v>
      </c>
      <c r="AA57" s="26" t="n">
        <v>0</v>
      </c>
      <c r="AC57" s="26" t="n">
        <v>0</v>
      </c>
      <c r="AD57" s="26" t="n">
        <v>230769</v>
      </c>
      <c r="AE57" s="26" t="n">
        <v>0</v>
      </c>
      <c r="AG57" s="27">
        <f>SUM(T57:AF57)</f>
        <v/>
      </c>
      <c r="AH57" s="26">
        <f>IF(X57&lt;=1200000,X57,1200000)</f>
        <v/>
      </c>
      <c r="AL57" s="26">
        <f>AG57-(AH57+Y57+V57)</f>
        <v/>
      </c>
      <c r="AM57" s="26" t="n">
        <v>300000</v>
      </c>
      <c r="AP57" s="26" t="n">
        <v>630000</v>
      </c>
      <c r="AQ57" s="26" t="n">
        <v>15500000</v>
      </c>
      <c r="AR57" s="17" t="n">
        <v>0</v>
      </c>
      <c r="AT57" s="26">
        <f>AQ57+AR57*6200000</f>
        <v/>
      </c>
      <c r="AU57" s="26">
        <f>IF((AL57+AM57-AP57-AT57)&lt;0,0,(AL57+AM57-AP57-AT57))</f>
        <v/>
      </c>
      <c r="AV57" s="26">
        <f>ROUND(IF(AU57&lt;=10000000,AU57*5%,IF(AU57&lt;=30000000,AU57*10%-500000,IF(AU57&lt;=60000000,AU57*20%-3500000,IF(AU57&lt;=100000000,AU57*30%-9500000,AU57*35%-14500000)))),0)</f>
        <v/>
      </c>
      <c r="AZ57" s="26">
        <f>ROUND(F57*0.5%,0)</f>
        <v/>
      </c>
      <c r="BB57" s="7">
        <f>ROUND(AG57-AP57-AV57-AZ57,0)</f>
        <v/>
      </c>
    </row>
    <row r="58">
      <c r="A58" s="17" t="n">
        <v>41</v>
      </c>
      <c r="C58" s="17" t="inlineStr">
        <is>
          <t>10012663</t>
        </is>
      </c>
      <c r="D58" s="18" t="inlineStr">
        <is>
          <t>Nguyễn Lâm Thanh</t>
        </is>
      </c>
      <c r="E58" s="18" t="inlineStr">
        <is>
          <t>Chuyên viên Kỹ thuật</t>
        </is>
      </c>
      <c r="F58" s="26" t="n">
        <v>6000000</v>
      </c>
      <c r="G58" s="26" t="n">
        <v>10000000</v>
      </c>
      <c r="I58" s="17" t="n">
        <v>1</v>
      </c>
      <c r="J58" s="21">
        <f>Cham_Cong_Hang_Ngay!AK49</f>
        <v/>
      </c>
      <c r="L58" s="17">
        <f>Cham_Cong_Hang_Ngay!AO49</f>
        <v/>
      </c>
      <c r="N58" s="17" t="n">
        <v>0</v>
      </c>
      <c r="P58" s="17" t="n">
        <v>0</v>
      </c>
      <c r="R58" s="17">
        <f>Cham_Cong_Hang_Ngay!AP49</f>
        <v/>
      </c>
      <c r="S58" s="21">
        <f>Cham_Cong_Hang_Ngay!AQ49</f>
        <v/>
      </c>
      <c r="T58" s="26">
        <f>ROUND(F58/26*(J58+N58+P58),0)</f>
        <v/>
      </c>
      <c r="U58" s="26">
        <f>ROUND((G58*I58)/26*(J58+N58*0.5+P58*0.5),0)</f>
        <v/>
      </c>
      <c r="V58" s="26">
        <f>ROUND((F58+G58*I58)/26/8*S58,0)</f>
        <v/>
      </c>
      <c r="W58" s="26">
        <f>ROUND((F58+G58*I58)/26*L58,0)</f>
        <v/>
      </c>
      <c r="X58" s="26">
        <f>ROUND(R58*50000,0)</f>
        <v/>
      </c>
      <c r="Y58" s="26" t="n">
        <v>500000</v>
      </c>
      <c r="Z58" s="26" t="n">
        <v>0</v>
      </c>
      <c r="AA58" s="26" t="n">
        <v>0</v>
      </c>
      <c r="AC58" s="26" t="n">
        <v>0</v>
      </c>
      <c r="AD58" s="26" t="n">
        <v>115385</v>
      </c>
      <c r="AE58" s="26" t="n">
        <v>0</v>
      </c>
      <c r="AG58" s="27">
        <f>SUM(T58:AF58)</f>
        <v/>
      </c>
      <c r="AH58" s="26">
        <f>IF(X58&lt;=1200000,X58,1200000)</f>
        <v/>
      </c>
      <c r="AL58" s="26">
        <f>AG58-(AH58+Y58+V58)</f>
        <v/>
      </c>
      <c r="AM58" s="26" t="n">
        <v>300000</v>
      </c>
      <c r="AP58" s="26" t="n">
        <v>630000</v>
      </c>
      <c r="AQ58" s="26" t="n">
        <v>15500000</v>
      </c>
      <c r="AR58" s="17" t="n">
        <v>0</v>
      </c>
      <c r="AT58" s="26">
        <f>AQ58+AR58*6200000</f>
        <v/>
      </c>
      <c r="AU58" s="26">
        <f>IF((AL58+AM58-AP58-AT58)&lt;0,0,(AL58+AM58-AP58-AT58))</f>
        <v/>
      </c>
      <c r="AV58" s="26">
        <f>ROUND(IF(AU58&lt;=10000000,AU58*5%,IF(AU58&lt;=30000000,AU58*10%-500000,IF(AU58&lt;=60000000,AU58*20%-3500000,IF(AU58&lt;=100000000,AU58*30%-9500000,AU58*35%-14500000)))),0)</f>
        <v/>
      </c>
      <c r="AZ58" s="26">
        <f>ROUND(F58*0.5%,0)</f>
        <v/>
      </c>
      <c r="BB58" s="7">
        <f>ROUND(AG58-AP58-AV58-AZ58,0)</f>
        <v/>
      </c>
    </row>
    <row r="59">
      <c r="A59" s="17" t="n">
        <v>42</v>
      </c>
      <c r="C59" s="17" t="inlineStr">
        <is>
          <t>10012769</t>
        </is>
      </c>
      <c r="D59" s="18" t="inlineStr">
        <is>
          <t>Nguyễn Quang Minh</t>
        </is>
      </c>
      <c r="E59" s="18" t="inlineStr">
        <is>
          <t>Học việc</t>
        </is>
      </c>
      <c r="F59" s="26" t="n">
        <v>6000000</v>
      </c>
      <c r="G59" s="26" t="n">
        <v>10000000</v>
      </c>
      <c r="I59" s="17" t="n">
        <v>1</v>
      </c>
      <c r="J59" s="21">
        <f>Cham_Cong_Hang_Ngay!AK50</f>
        <v/>
      </c>
      <c r="L59" s="17">
        <f>Cham_Cong_Hang_Ngay!AO50</f>
        <v/>
      </c>
      <c r="N59" s="17" t="n">
        <v>0</v>
      </c>
      <c r="P59" s="17" t="n">
        <v>0</v>
      </c>
      <c r="R59" s="17">
        <f>Cham_Cong_Hang_Ngay!AP50</f>
        <v/>
      </c>
      <c r="S59" s="21">
        <f>Cham_Cong_Hang_Ngay!AQ50</f>
        <v/>
      </c>
      <c r="T59" s="26">
        <f>ROUND(F59/26*(J59+N59+P59),0)</f>
        <v/>
      </c>
      <c r="U59" s="26">
        <f>ROUND((G59*I59)/26*(J59+N59*0.5+P59*0.5),0)</f>
        <v/>
      </c>
      <c r="V59" s="26">
        <f>ROUND((F59+G59*I59)/26/8*S59,0)</f>
        <v/>
      </c>
      <c r="W59" s="26">
        <f>ROUND((F59+G59*I59)/26*L59,0)</f>
        <v/>
      </c>
      <c r="X59" s="26">
        <f>ROUND(R59*50000,0)</f>
        <v/>
      </c>
      <c r="Y59" s="26" t="n">
        <v>0</v>
      </c>
      <c r="Z59" s="26" t="n">
        <v>0</v>
      </c>
      <c r="AA59" s="26" t="n">
        <v>0</v>
      </c>
      <c r="AC59" s="26" t="n">
        <v>0</v>
      </c>
      <c r="AD59" s="26" t="n">
        <v>0</v>
      </c>
      <c r="AE59" s="26" t="n">
        <v>0</v>
      </c>
      <c r="AG59" s="27">
        <f>SUM(T59:AF59)</f>
        <v/>
      </c>
      <c r="AH59" s="26">
        <f>IF(X59&lt;=1200000,X59,1200000)</f>
        <v/>
      </c>
      <c r="AL59" s="26">
        <f>AG59-(AH59+Y59+V59)</f>
        <v/>
      </c>
      <c r="AM59" s="26" t="n">
        <v>0</v>
      </c>
      <c r="AP59" s="26" t="n">
        <v>630000</v>
      </c>
      <c r="AQ59" s="26" t="n">
        <v>15500000</v>
      </c>
      <c r="AR59" s="17" t="n">
        <v>0</v>
      </c>
      <c r="AT59" s="26">
        <f>AQ59+AR59*6200000</f>
        <v/>
      </c>
      <c r="AU59" s="26">
        <f>IF((AL59+AM59-AP59-AT59)&lt;0,0,(AL59+AM59-AP59-AT59))</f>
        <v/>
      </c>
      <c r="AV59" s="26">
        <f>ROUND(IF(AU59&lt;=10000000,AU59*5%,IF(AU59&lt;=30000000,AU59*10%-500000,IF(AU59&lt;=60000000,AU59*20%-3500000,IF(AU59&lt;=100000000,AU59*30%-9500000,AU59*35%-14500000)))),0)</f>
        <v/>
      </c>
      <c r="AZ59" s="26">
        <f>ROUND(F59*0.5%,0)</f>
        <v/>
      </c>
      <c r="BB59" s="7">
        <f>ROUND(AG59-AP59-AV59-AZ59,0)</f>
        <v/>
      </c>
    </row>
    <row r="60">
      <c r="A60" s="28" t="inlineStr">
        <is>
          <t>CỘNG 6- PHÒNG KỸ THUẬT:</t>
        </is>
      </c>
      <c r="B60" s="5" t="n"/>
      <c r="C60" s="5" t="n"/>
      <c r="D60" s="5" t="n"/>
      <c r="E60" s="5" t="n"/>
      <c r="F60" s="29">
        <f>SUM(F51:F59)</f>
        <v/>
      </c>
      <c r="G60" s="29">
        <f>SUM(G51:G59)</f>
        <v/>
      </c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29">
        <f>SUM(T51:T59)</f>
        <v/>
      </c>
      <c r="U60" s="29">
        <f>SUM(U51:U59)</f>
        <v/>
      </c>
      <c r="V60" s="29">
        <f>SUM(V51:V59)</f>
        <v/>
      </c>
      <c r="W60" s="29">
        <f>SUM(W51:W59)</f>
        <v/>
      </c>
      <c r="X60" s="29">
        <f>SUM(X51:X59)</f>
        <v/>
      </c>
      <c r="Y60" s="29">
        <f>SUM(Y51:Y59)</f>
        <v/>
      </c>
      <c r="Z60" s="29">
        <f>SUM(Z51:Z59)</f>
        <v/>
      </c>
      <c r="AA60" s="29">
        <f>SUM(AA51:AA59)</f>
        <v/>
      </c>
      <c r="AB60" s="5" t="n"/>
      <c r="AC60" s="29">
        <f>SUM(AC51:AC59)</f>
        <v/>
      </c>
      <c r="AD60" s="29">
        <f>SUM(AD51:AD59)</f>
        <v/>
      </c>
      <c r="AE60" s="29">
        <f>SUM(AE51:AE59)</f>
        <v/>
      </c>
      <c r="AF60" s="5" t="n"/>
      <c r="AG60" s="29">
        <f>SUM(AG51:AG59)</f>
        <v/>
      </c>
      <c r="AH60" s="5" t="n"/>
      <c r="AI60" s="5" t="n"/>
      <c r="AJ60" s="5" t="n"/>
      <c r="AK60" s="5" t="n"/>
      <c r="AL60" s="29">
        <f>SUM(AL51:AL59)</f>
        <v/>
      </c>
      <c r="AM60" s="29">
        <f>SUM(AM51:AM59)</f>
        <v/>
      </c>
      <c r="AN60" s="5" t="n"/>
      <c r="AO60" s="5" t="n"/>
      <c r="AP60" s="29">
        <f>SUM(AP51:AP59)</f>
        <v/>
      </c>
      <c r="AQ60" s="5" t="n"/>
      <c r="AR60" s="5" t="n"/>
      <c r="AS60" s="5" t="n"/>
      <c r="AT60" s="5" t="n"/>
      <c r="AU60" s="5" t="n"/>
      <c r="AV60" s="29">
        <f>SUM(AV51:AV59)</f>
        <v/>
      </c>
      <c r="AW60" s="5" t="n"/>
      <c r="AX60" s="5" t="n"/>
      <c r="AY60" s="5" t="n"/>
      <c r="AZ60" s="29">
        <f>SUM(AZ51:AZ59)</f>
        <v/>
      </c>
      <c r="BA60" s="5" t="n"/>
      <c r="BB60" s="29">
        <f>SUM(BB51:BB59)</f>
        <v/>
      </c>
      <c r="BC60" s="5" t="n"/>
    </row>
    <row r="61">
      <c r="A61" s="16" t="inlineStr">
        <is>
          <t>7 - PHÒNG CUNG ỨNG</t>
        </is>
      </c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  <c r="T61" s="5" t="n"/>
      <c r="U61" s="5" t="n"/>
      <c r="V61" s="5" t="n"/>
      <c r="W61" s="5" t="n"/>
      <c r="X61" s="5" t="n"/>
      <c r="Y61" s="5" t="n"/>
      <c r="Z61" s="5" t="n"/>
      <c r="AA61" s="5" t="n"/>
      <c r="AB61" s="5" t="n"/>
      <c r="AC61" s="5" t="n"/>
      <c r="AD61" s="5" t="n"/>
      <c r="AE61" s="5" t="n"/>
      <c r="AF61" s="5" t="n"/>
      <c r="AG61" s="5" t="n"/>
      <c r="AH61" s="5" t="n"/>
      <c r="AI61" s="5" t="n"/>
      <c r="AJ61" s="5" t="n"/>
      <c r="AK61" s="5" t="n"/>
      <c r="AL61" s="5" t="n"/>
      <c r="AM61" s="5" t="n"/>
      <c r="AN61" s="5" t="n"/>
      <c r="AO61" s="5" t="n"/>
      <c r="AP61" s="5" t="n"/>
      <c r="AQ61" s="5" t="n"/>
      <c r="AR61" s="5" t="n"/>
      <c r="AS61" s="5" t="n"/>
      <c r="AT61" s="5" t="n"/>
      <c r="AU61" s="5" t="n"/>
      <c r="AV61" s="5" t="n"/>
      <c r="AW61" s="5" t="n"/>
      <c r="AX61" s="5" t="n"/>
      <c r="AY61" s="5" t="n"/>
      <c r="AZ61" s="5" t="n"/>
      <c r="BA61" s="5" t="n"/>
      <c r="BB61" s="5" t="n"/>
      <c r="BC61" s="5" t="n"/>
    </row>
    <row r="62">
      <c r="A62" s="17" t="n">
        <v>43</v>
      </c>
      <c r="C62" s="17" t="inlineStr">
        <is>
          <t>10003692</t>
        </is>
      </c>
      <c r="D62" s="18" t="inlineStr">
        <is>
          <t>Trần Văn Nam</t>
        </is>
      </c>
      <c r="E62" s="18" t="inlineStr">
        <is>
          <t>Trưởng phòng Cung ứng</t>
        </is>
      </c>
      <c r="F62" s="26" t="n">
        <v>8000000</v>
      </c>
      <c r="G62" s="26" t="n">
        <v>15000000</v>
      </c>
      <c r="I62" s="17" t="n">
        <v>1</v>
      </c>
      <c r="J62" s="21">
        <f>Cham_Cong_Hang_Ngay!AK51</f>
        <v/>
      </c>
      <c r="L62" s="17">
        <f>Cham_Cong_Hang_Ngay!AO51</f>
        <v/>
      </c>
      <c r="N62" s="17" t="n">
        <v>0</v>
      </c>
      <c r="P62" s="17" t="n">
        <v>0</v>
      </c>
      <c r="R62" s="17">
        <f>Cham_Cong_Hang_Ngay!AP51</f>
        <v/>
      </c>
      <c r="S62" s="21">
        <f>Cham_Cong_Hang_Ngay!AQ51</f>
        <v/>
      </c>
      <c r="T62" s="26">
        <f>ROUND(F62/26*(J62+N62+P62),0)</f>
        <v/>
      </c>
      <c r="U62" s="26">
        <f>ROUND((G62*I62)/26*(J62+N62*0.5+P62*0.5),0)</f>
        <v/>
      </c>
      <c r="V62" s="26">
        <f>ROUND((F62+G62*I62)/26/8*S62,0)</f>
        <v/>
      </c>
      <c r="W62" s="26">
        <f>ROUND((F62+G62*I62)/26*L62,0)</f>
        <v/>
      </c>
      <c r="X62" s="26">
        <f>ROUND(R62*50000,0)</f>
        <v/>
      </c>
      <c r="Y62" s="26" t="n">
        <v>1000000</v>
      </c>
      <c r="Z62" s="26" t="n">
        <v>0</v>
      </c>
      <c r="AA62" s="26" t="n">
        <v>0</v>
      </c>
      <c r="AC62" s="26" t="n">
        <v>0</v>
      </c>
      <c r="AD62" s="26" t="n">
        <v>0</v>
      </c>
      <c r="AE62" s="26" t="n">
        <v>0</v>
      </c>
      <c r="AG62" s="27">
        <f>SUM(T62:AF62)</f>
        <v/>
      </c>
      <c r="AH62" s="26">
        <f>IF(X62&lt;=1200000,X62,1200000)</f>
        <v/>
      </c>
      <c r="AL62" s="26">
        <f>AG62-(AH62+Y62+V62)</f>
        <v/>
      </c>
      <c r="AM62" s="26" t="n">
        <v>1500000</v>
      </c>
      <c r="AP62" s="26" t="n">
        <v>1059450</v>
      </c>
      <c r="AQ62" s="26" t="n">
        <v>15500000</v>
      </c>
      <c r="AR62" s="17" t="n">
        <v>2</v>
      </c>
      <c r="AT62" s="26">
        <f>AQ62+AR62*6200000</f>
        <v/>
      </c>
      <c r="AU62" s="26">
        <f>IF((AL62+AM62-AP62-AT62)&lt;0,0,(AL62+AM62-AP62-AT62))</f>
        <v/>
      </c>
      <c r="AV62" s="26">
        <f>ROUND(IF(AU62&lt;=10000000,AU62*5%,IF(AU62&lt;=30000000,AU62*10%-500000,IF(AU62&lt;=60000000,AU62*20%-3500000,IF(AU62&lt;=100000000,AU62*30%-9500000,AU62*35%-14500000)))),0)</f>
        <v/>
      </c>
      <c r="AZ62" s="26">
        <f>ROUND(F62*0.5%,0)</f>
        <v/>
      </c>
      <c r="BB62" s="7">
        <f>ROUND(AG62-AP62-AV62-AZ62,0)</f>
        <v/>
      </c>
    </row>
    <row r="63">
      <c r="A63" s="17" t="n">
        <v>44</v>
      </c>
      <c r="C63" s="17" t="inlineStr">
        <is>
          <t>10004046</t>
        </is>
      </c>
      <c r="D63" s="18" t="inlineStr">
        <is>
          <t>Lê Quốc Việt</t>
        </is>
      </c>
      <c r="E63" s="18" t="inlineStr">
        <is>
          <t>Chuyên viên Cung ứng</t>
        </is>
      </c>
      <c r="F63" s="26" t="n">
        <v>6000000</v>
      </c>
      <c r="G63" s="26" t="n">
        <v>10000000</v>
      </c>
      <c r="I63" s="17" t="n">
        <v>1</v>
      </c>
      <c r="J63" s="21">
        <f>Cham_Cong_Hang_Ngay!AK52</f>
        <v/>
      </c>
      <c r="L63" s="17">
        <f>Cham_Cong_Hang_Ngay!AO52</f>
        <v/>
      </c>
      <c r="N63" s="17" t="n">
        <v>0</v>
      </c>
      <c r="P63" s="17" t="n">
        <v>0</v>
      </c>
      <c r="R63" s="17">
        <f>Cham_Cong_Hang_Ngay!AP52</f>
        <v/>
      </c>
      <c r="S63" s="21">
        <f>Cham_Cong_Hang_Ngay!AQ52</f>
        <v/>
      </c>
      <c r="T63" s="26">
        <f>ROUND(F63/26*(J63+N63+P63),0)</f>
        <v/>
      </c>
      <c r="U63" s="26">
        <f>ROUND((G63*I63)/26*(J63+N63*0.5+P63*0.5),0)</f>
        <v/>
      </c>
      <c r="V63" s="26">
        <f>ROUND((F63+G63*I63)/26/8*S63,0)</f>
        <v/>
      </c>
      <c r="W63" s="26">
        <f>ROUND((F63+G63*I63)/26*L63,0)</f>
        <v/>
      </c>
      <c r="X63" s="26">
        <f>ROUND(R63*50000,0)</f>
        <v/>
      </c>
      <c r="Y63" s="26" t="n">
        <v>500000</v>
      </c>
      <c r="Z63" s="26" t="n">
        <v>0</v>
      </c>
      <c r="AA63" s="26" t="n">
        <v>0</v>
      </c>
      <c r="AC63" s="26" t="n">
        <v>0</v>
      </c>
      <c r="AD63" s="26" t="n">
        <v>57692</v>
      </c>
      <c r="AE63" s="26" t="n">
        <v>0</v>
      </c>
      <c r="AG63" s="27">
        <f>SUM(T63:AF63)</f>
        <v/>
      </c>
      <c r="AH63" s="26">
        <f>IF(X63&lt;=1200000,X63,1200000)</f>
        <v/>
      </c>
      <c r="AL63" s="26">
        <f>AG63-(AH63+Y63+V63)</f>
        <v/>
      </c>
      <c r="AM63" s="26" t="n">
        <v>1000000</v>
      </c>
      <c r="AP63" s="26" t="n">
        <v>819000</v>
      </c>
      <c r="AQ63" s="26" t="n">
        <v>15500000</v>
      </c>
      <c r="AR63" s="17" t="n">
        <v>0</v>
      </c>
      <c r="AT63" s="26">
        <f>AQ63+AR63*6200000</f>
        <v/>
      </c>
      <c r="AU63" s="26">
        <f>IF((AL63+AM63-AP63-AT63)&lt;0,0,(AL63+AM63-AP63-AT63))</f>
        <v/>
      </c>
      <c r="AV63" s="26">
        <f>ROUND(IF(AU63&lt;=10000000,AU63*5%,IF(AU63&lt;=30000000,AU63*10%-500000,IF(AU63&lt;=60000000,AU63*20%-3500000,IF(AU63&lt;=100000000,AU63*30%-9500000,AU63*35%-14500000)))),0)</f>
        <v/>
      </c>
      <c r="AZ63" s="26">
        <f>ROUND(F63*0.5%,0)</f>
        <v/>
      </c>
      <c r="BB63" s="7">
        <f>ROUND(AG63-AP63-AV63-AZ63,0)</f>
        <v/>
      </c>
    </row>
    <row r="64">
      <c r="A64" s="17" t="n">
        <v>45</v>
      </c>
      <c r="C64" s="17" t="inlineStr">
        <is>
          <t>10005008</t>
        </is>
      </c>
      <c r="D64" s="18" t="inlineStr">
        <is>
          <t>Vũ Ngọc Tú</t>
        </is>
      </c>
      <c r="E64" s="18" t="inlineStr">
        <is>
          <t>Phó phòng Cung ứng</t>
        </is>
      </c>
      <c r="F64" s="26" t="n">
        <v>8000000</v>
      </c>
      <c r="G64" s="26" t="n">
        <v>15000000</v>
      </c>
      <c r="I64" s="17" t="n">
        <v>1</v>
      </c>
      <c r="J64" s="21">
        <f>Cham_Cong_Hang_Ngay!AK53</f>
        <v/>
      </c>
      <c r="L64" s="17">
        <f>Cham_Cong_Hang_Ngay!AO53</f>
        <v/>
      </c>
      <c r="N64" s="17" t="n">
        <v>0</v>
      </c>
      <c r="P64" s="17" t="n">
        <v>0</v>
      </c>
      <c r="R64" s="17">
        <f>Cham_Cong_Hang_Ngay!AP53</f>
        <v/>
      </c>
      <c r="S64" s="21">
        <f>Cham_Cong_Hang_Ngay!AQ53</f>
        <v/>
      </c>
      <c r="T64" s="26">
        <f>ROUND(F64/26*(J64+N64+P64),0)</f>
        <v/>
      </c>
      <c r="U64" s="26">
        <f>ROUND((G64*I64)/26*(J64+N64*0.5+P64*0.5),0)</f>
        <v/>
      </c>
      <c r="V64" s="26">
        <f>ROUND((F64+G64*I64)/26/8*S64,0)</f>
        <v/>
      </c>
      <c r="W64" s="26">
        <f>ROUND((F64+G64*I64)/26*L64,0)</f>
        <v/>
      </c>
      <c r="X64" s="26">
        <f>ROUND(R64*50000,0)</f>
        <v/>
      </c>
      <c r="Y64" s="26" t="n">
        <v>500000</v>
      </c>
      <c r="Z64" s="26" t="n">
        <v>0</v>
      </c>
      <c r="AA64" s="26" t="n">
        <v>0</v>
      </c>
      <c r="AC64" s="26" t="n">
        <v>0</v>
      </c>
      <c r="AD64" s="26" t="n">
        <v>0</v>
      </c>
      <c r="AE64" s="26" t="n">
        <v>0</v>
      </c>
      <c r="AG64" s="27">
        <f>SUM(T64:AF64)</f>
        <v/>
      </c>
      <c r="AH64" s="26">
        <f>IF(X64&lt;=1200000,X64,1200000)</f>
        <v/>
      </c>
      <c r="AL64" s="26">
        <f>AG64-(AH64+Y64+V64)</f>
        <v/>
      </c>
      <c r="AM64" s="26" t="n">
        <v>1000000</v>
      </c>
      <c r="AP64" s="26" t="n">
        <v>861000</v>
      </c>
      <c r="AQ64" s="26" t="n">
        <v>15500000</v>
      </c>
      <c r="AR64" s="17" t="n">
        <v>2</v>
      </c>
      <c r="AT64" s="26">
        <f>AQ64+AR64*6200000</f>
        <v/>
      </c>
      <c r="AU64" s="26">
        <f>IF((AL64+AM64-AP64-AT64)&lt;0,0,(AL64+AM64-AP64-AT64))</f>
        <v/>
      </c>
      <c r="AV64" s="26">
        <f>ROUND(IF(AU64&lt;=10000000,AU64*5%,IF(AU64&lt;=30000000,AU64*10%-500000,IF(AU64&lt;=60000000,AU64*20%-3500000,IF(AU64&lt;=100000000,AU64*30%-9500000,AU64*35%-14500000)))),0)</f>
        <v/>
      </c>
      <c r="AZ64" s="26">
        <f>ROUND(F64*0.5%,0)</f>
        <v/>
      </c>
      <c r="BB64" s="7">
        <f>ROUND(AG64-AP64-AV64-AZ64,0)</f>
        <v/>
      </c>
    </row>
    <row r="65">
      <c r="A65" s="17" t="n">
        <v>46</v>
      </c>
      <c r="C65" s="17" t="inlineStr">
        <is>
          <t>10005233</t>
        </is>
      </c>
      <c r="D65" s="18" t="inlineStr">
        <is>
          <t>Đỗ Dương Cảnh</t>
        </is>
      </c>
      <c r="E65" s="18" t="inlineStr">
        <is>
          <t>Chuyên viên Cung ứng</t>
        </is>
      </c>
      <c r="F65" s="26" t="n">
        <v>6000000</v>
      </c>
      <c r="G65" s="26" t="n">
        <v>10000000</v>
      </c>
      <c r="I65" s="17" t="n">
        <v>1</v>
      </c>
      <c r="J65" s="21">
        <f>Cham_Cong_Hang_Ngay!AK54</f>
        <v/>
      </c>
      <c r="L65" s="17">
        <f>Cham_Cong_Hang_Ngay!AO54</f>
        <v/>
      </c>
      <c r="N65" s="17" t="n">
        <v>0</v>
      </c>
      <c r="P65" s="17" t="n">
        <v>0</v>
      </c>
      <c r="R65" s="17">
        <f>Cham_Cong_Hang_Ngay!AP54</f>
        <v/>
      </c>
      <c r="S65" s="21">
        <f>Cham_Cong_Hang_Ngay!AQ54</f>
        <v/>
      </c>
      <c r="T65" s="26">
        <f>ROUND(F65/26*(J65+N65+P65),0)</f>
        <v/>
      </c>
      <c r="U65" s="26">
        <f>ROUND((G65*I65)/26*(J65+N65*0.5+P65*0.5),0)</f>
        <v/>
      </c>
      <c r="V65" s="26">
        <f>ROUND((F65+G65*I65)/26/8*S65,0)</f>
        <v/>
      </c>
      <c r="W65" s="26">
        <f>ROUND((F65+G65*I65)/26*L65,0)</f>
        <v/>
      </c>
      <c r="X65" s="26">
        <f>ROUND(R65*50000,0)</f>
        <v/>
      </c>
      <c r="Y65" s="26" t="n">
        <v>500000</v>
      </c>
      <c r="Z65" s="26" t="n">
        <v>0</v>
      </c>
      <c r="AA65" s="26" t="n">
        <v>0</v>
      </c>
      <c r="AC65" s="26" t="n">
        <v>0</v>
      </c>
      <c r="AD65" s="26" t="n">
        <v>76923</v>
      </c>
      <c r="AE65" s="26" t="n">
        <v>0</v>
      </c>
      <c r="AG65" s="27">
        <f>SUM(T65:AF65)</f>
        <v/>
      </c>
      <c r="AH65" s="26">
        <f>IF(X65&lt;=1200000,X65,1200000)</f>
        <v/>
      </c>
      <c r="AL65" s="26">
        <f>AG65-(AH65+Y65+V65)</f>
        <v/>
      </c>
      <c r="AM65" s="26" t="n">
        <v>1000000</v>
      </c>
      <c r="AP65" s="26" t="n">
        <v>819000</v>
      </c>
      <c r="AQ65" s="26" t="n">
        <v>15500000</v>
      </c>
      <c r="AR65" s="17" t="n">
        <v>2</v>
      </c>
      <c r="AT65" s="26">
        <f>AQ65+AR65*6200000</f>
        <v/>
      </c>
      <c r="AU65" s="26">
        <f>IF((AL65+AM65-AP65-AT65)&lt;0,0,(AL65+AM65-AP65-AT65))</f>
        <v/>
      </c>
      <c r="AV65" s="26">
        <f>ROUND(IF(AU65&lt;=10000000,AU65*5%,IF(AU65&lt;=30000000,AU65*10%-500000,IF(AU65&lt;=60000000,AU65*20%-3500000,IF(AU65&lt;=100000000,AU65*30%-9500000,AU65*35%-14500000)))),0)</f>
        <v/>
      </c>
      <c r="AZ65" s="26">
        <f>ROUND(F65*0.5%,0)</f>
        <v/>
      </c>
      <c r="BB65" s="7">
        <f>ROUND(AG65-AP65-AV65-AZ65,0)</f>
        <v/>
      </c>
    </row>
    <row r="66">
      <c r="A66" s="17" t="n">
        <v>47</v>
      </c>
      <c r="C66" s="17" t="inlineStr">
        <is>
          <t>10011469</t>
        </is>
      </c>
      <c r="D66" s="18" t="inlineStr">
        <is>
          <t>Nguyễn Xuân Anh</t>
        </is>
      </c>
      <c r="E66" s="18" t="inlineStr">
        <is>
          <t>Chuyên viên Cung ứng</t>
        </is>
      </c>
      <c r="F66" s="26" t="n">
        <v>6000000</v>
      </c>
      <c r="G66" s="26" t="n">
        <v>10000000</v>
      </c>
      <c r="I66" s="17" t="n">
        <v>1</v>
      </c>
      <c r="J66" s="21">
        <f>Cham_Cong_Hang_Ngay!AK55</f>
        <v/>
      </c>
      <c r="L66" s="17">
        <f>Cham_Cong_Hang_Ngay!AO55</f>
        <v/>
      </c>
      <c r="N66" s="17" t="n">
        <v>0</v>
      </c>
      <c r="P66" s="17" t="n">
        <v>0</v>
      </c>
      <c r="R66" s="17">
        <f>Cham_Cong_Hang_Ngay!AP55</f>
        <v/>
      </c>
      <c r="S66" s="21">
        <f>Cham_Cong_Hang_Ngay!AQ55</f>
        <v/>
      </c>
      <c r="T66" s="26">
        <f>ROUND(F66/26*(J66+N66+P66),0)</f>
        <v/>
      </c>
      <c r="U66" s="26">
        <f>ROUND((G66*I66)/26*(J66+N66*0.5+P66*0.5),0)</f>
        <v/>
      </c>
      <c r="V66" s="26">
        <f>ROUND((F66+G66*I66)/26/8*S66,0)</f>
        <v/>
      </c>
      <c r="W66" s="26">
        <f>ROUND((F66+G66*I66)/26*L66,0)</f>
        <v/>
      </c>
      <c r="X66" s="26">
        <f>ROUND(R66*50000,0)</f>
        <v/>
      </c>
      <c r="Y66" s="26" t="n">
        <v>500000</v>
      </c>
      <c r="Z66" s="26" t="n">
        <v>0</v>
      </c>
      <c r="AA66" s="26" t="n">
        <v>0</v>
      </c>
      <c r="AC66" s="26" t="n">
        <v>0</v>
      </c>
      <c r="AD66" s="26" t="n">
        <v>0</v>
      </c>
      <c r="AE66" s="26" t="n">
        <v>0</v>
      </c>
      <c r="AG66" s="27">
        <f>SUM(T66:AF66)</f>
        <v/>
      </c>
      <c r="AH66" s="26">
        <f>IF(X66&lt;=1200000,X66,1200000)</f>
        <v/>
      </c>
      <c r="AL66" s="26">
        <f>AG66-(AH66+Y66+V66)</f>
        <v/>
      </c>
      <c r="AM66" s="26" t="n">
        <v>1000000</v>
      </c>
      <c r="AP66" s="26" t="n">
        <v>743400</v>
      </c>
      <c r="AQ66" s="26" t="n">
        <v>15500000</v>
      </c>
      <c r="AR66" s="17" t="n">
        <v>0</v>
      </c>
      <c r="AT66" s="26">
        <f>AQ66+AR66*6200000</f>
        <v/>
      </c>
      <c r="AU66" s="26">
        <f>IF((AL66+AM66-AP66-AT66)&lt;0,0,(AL66+AM66-AP66-AT66))</f>
        <v/>
      </c>
      <c r="AV66" s="26">
        <f>ROUND(IF(AU66&lt;=10000000,AU66*5%,IF(AU66&lt;=30000000,AU66*10%-500000,IF(AU66&lt;=60000000,AU66*20%-3500000,IF(AU66&lt;=100000000,AU66*30%-9500000,AU66*35%-14500000)))),0)</f>
        <v/>
      </c>
      <c r="AZ66" s="26">
        <f>ROUND(F66*0.5%,0)</f>
        <v/>
      </c>
      <c r="BB66" s="7">
        <f>ROUND(AG66-AP66-AV66-AZ66,0)</f>
        <v/>
      </c>
    </row>
    <row r="67">
      <c r="A67" s="17" t="n">
        <v>48</v>
      </c>
      <c r="C67" s="17" t="inlineStr">
        <is>
          <t>10011643</t>
        </is>
      </c>
      <c r="D67" s="18" t="inlineStr">
        <is>
          <t>Phạm Kim Dung</t>
        </is>
      </c>
      <c r="E67" s="18" t="inlineStr">
        <is>
          <t>Chuyên viên Cung ứng</t>
        </is>
      </c>
      <c r="F67" s="26" t="n">
        <v>6000000</v>
      </c>
      <c r="G67" s="26" t="n">
        <v>10000000</v>
      </c>
      <c r="I67" s="17" t="n">
        <v>1</v>
      </c>
      <c r="J67" s="21">
        <f>Cham_Cong_Hang_Ngay!AK56</f>
        <v/>
      </c>
      <c r="L67" s="17">
        <f>Cham_Cong_Hang_Ngay!AO56</f>
        <v/>
      </c>
      <c r="N67" s="17" t="n">
        <v>0</v>
      </c>
      <c r="P67" s="17" t="n">
        <v>0</v>
      </c>
      <c r="R67" s="17">
        <f>Cham_Cong_Hang_Ngay!AP56</f>
        <v/>
      </c>
      <c r="S67" s="21">
        <f>Cham_Cong_Hang_Ngay!AQ56</f>
        <v/>
      </c>
      <c r="T67" s="26">
        <f>ROUND(F67/26*(J67+N67+P67),0)</f>
        <v/>
      </c>
      <c r="U67" s="26">
        <f>ROUND((G67*I67)/26*(J67+N67*0.5+P67*0.5),0)</f>
        <v/>
      </c>
      <c r="V67" s="26">
        <f>ROUND((F67+G67*I67)/26/8*S67,0)</f>
        <v/>
      </c>
      <c r="W67" s="26">
        <f>ROUND((F67+G67*I67)/26*L67,0)</f>
        <v/>
      </c>
      <c r="X67" s="26">
        <f>ROUND(R67*50000,0)</f>
        <v/>
      </c>
      <c r="Y67" s="26" t="n">
        <v>500000</v>
      </c>
      <c r="Z67" s="26" t="n">
        <v>0</v>
      </c>
      <c r="AA67" s="26" t="n">
        <v>0</v>
      </c>
      <c r="AC67" s="26" t="n">
        <v>0</v>
      </c>
      <c r="AD67" s="26" t="n">
        <v>0</v>
      </c>
      <c r="AE67" s="26" t="n">
        <v>0</v>
      </c>
      <c r="AG67" s="27">
        <f>SUM(T67:AF67)</f>
        <v/>
      </c>
      <c r="AH67" s="26">
        <f>IF(X67&lt;=1200000,X67,1200000)</f>
        <v/>
      </c>
      <c r="AL67" s="26">
        <f>AG67-(AH67+Y67+V67)</f>
        <v/>
      </c>
      <c r="AM67" s="26" t="n">
        <v>1000000</v>
      </c>
      <c r="AP67" s="26" t="n">
        <v>743400</v>
      </c>
      <c r="AQ67" s="26" t="n">
        <v>15500000</v>
      </c>
      <c r="AR67" s="17" t="n">
        <v>2</v>
      </c>
      <c r="AT67" s="26">
        <f>AQ67+AR67*6200000</f>
        <v/>
      </c>
      <c r="AU67" s="26">
        <f>IF((AL67+AM67-AP67-AT67)&lt;0,0,(AL67+AM67-AP67-AT67))</f>
        <v/>
      </c>
      <c r="AV67" s="26">
        <f>ROUND(IF(AU67&lt;=10000000,AU67*5%,IF(AU67&lt;=30000000,AU67*10%-500000,IF(AU67&lt;=60000000,AU67*20%-3500000,IF(AU67&lt;=100000000,AU67*30%-9500000,AU67*35%-14500000)))),0)</f>
        <v/>
      </c>
      <c r="AZ67" s="26">
        <f>ROUND(F67*0.5%,0)</f>
        <v/>
      </c>
      <c r="BB67" s="7">
        <f>ROUND(AG67-AP67-AV67-AZ67,0)</f>
        <v/>
      </c>
    </row>
    <row r="68">
      <c r="A68" s="17" t="n">
        <v>49</v>
      </c>
      <c r="C68" s="17" t="inlineStr">
        <is>
          <t>10012692</t>
        </is>
      </c>
      <c r="D68" s="18" t="inlineStr">
        <is>
          <t>Phùng Thanh Lộc</t>
        </is>
      </c>
      <c r="E68" s="18" t="inlineStr">
        <is>
          <t>Chuyên viên Cung ứng</t>
        </is>
      </c>
      <c r="F68" s="26" t="n">
        <v>6000000</v>
      </c>
      <c r="G68" s="26" t="n">
        <v>10000000</v>
      </c>
      <c r="I68" s="17" t="n">
        <v>1</v>
      </c>
      <c r="J68" s="21">
        <f>Cham_Cong_Hang_Ngay!AK57</f>
        <v/>
      </c>
      <c r="L68" s="17">
        <f>Cham_Cong_Hang_Ngay!AO57</f>
        <v/>
      </c>
      <c r="N68" s="17" t="n">
        <v>0</v>
      </c>
      <c r="P68" s="17" t="n">
        <v>0</v>
      </c>
      <c r="R68" s="17">
        <f>Cham_Cong_Hang_Ngay!AP57</f>
        <v/>
      </c>
      <c r="S68" s="21">
        <f>Cham_Cong_Hang_Ngay!AQ57</f>
        <v/>
      </c>
      <c r="T68" s="26">
        <f>ROUND(F68/26*(J68+N68+P68),0)</f>
        <v/>
      </c>
      <c r="U68" s="26">
        <f>ROUND((G68*I68)/26*(J68+N68*0.5+P68*0.5),0)</f>
        <v/>
      </c>
      <c r="V68" s="26">
        <f>ROUND((F68+G68*I68)/26/8*S68,0)</f>
        <v/>
      </c>
      <c r="W68" s="26">
        <f>ROUND((F68+G68*I68)/26*L68,0)</f>
        <v/>
      </c>
      <c r="X68" s="26">
        <f>ROUND(R68*50000,0)</f>
        <v/>
      </c>
      <c r="Y68" s="26" t="n">
        <v>0</v>
      </c>
      <c r="Z68" s="26" t="n">
        <v>0</v>
      </c>
      <c r="AA68" s="26" t="n">
        <v>0</v>
      </c>
      <c r="AC68" s="26" t="n">
        <v>0</v>
      </c>
      <c r="AD68" s="26" t="n">
        <v>0</v>
      </c>
      <c r="AE68" s="26" t="n">
        <v>0</v>
      </c>
      <c r="AG68" s="27">
        <f>SUM(T68:AF68)</f>
        <v/>
      </c>
      <c r="AH68" s="26">
        <f>IF(X68&lt;=1200000,X68,1200000)</f>
        <v/>
      </c>
      <c r="AL68" s="26">
        <f>AG68-(AH68+Y68+V68)</f>
        <v/>
      </c>
      <c r="AM68" s="26" t="n">
        <v>0</v>
      </c>
      <c r="AP68" s="26" t="n">
        <v>630000</v>
      </c>
      <c r="AQ68" s="26" t="n">
        <v>15500000</v>
      </c>
      <c r="AR68" s="17" t="n">
        <v>0</v>
      </c>
      <c r="AT68" s="26">
        <f>AQ68+AR68*6200000</f>
        <v/>
      </c>
      <c r="AU68" s="26">
        <f>IF((AL68+AM68-AP68-AT68)&lt;0,0,(AL68+AM68-AP68-AT68))</f>
        <v/>
      </c>
      <c r="AV68" s="26">
        <f>ROUND(IF(AU68&lt;=10000000,AU68*5%,IF(AU68&lt;=30000000,AU68*10%-500000,IF(AU68&lt;=60000000,AU68*20%-3500000,IF(AU68&lt;=100000000,AU68*30%-9500000,AU68*35%-14500000)))),0)</f>
        <v/>
      </c>
      <c r="AZ68" s="26">
        <f>ROUND(F68*0.5%,0)</f>
        <v/>
      </c>
      <c r="BB68" s="7">
        <f>ROUND(AG68-AP68-AV68-AZ68,0)</f>
        <v/>
      </c>
    </row>
    <row r="69">
      <c r="A69" s="28" t="inlineStr">
        <is>
          <t>CỘNG 7 - PHÒNG CUNG ỨNG:</t>
        </is>
      </c>
      <c r="B69" s="5" t="n"/>
      <c r="C69" s="5" t="n"/>
      <c r="D69" s="5" t="n"/>
      <c r="E69" s="5" t="n"/>
      <c r="F69" s="29">
        <f>SUM(F62:F68)</f>
        <v/>
      </c>
      <c r="G69" s="29">
        <f>SUM(G62:G68)</f>
        <v/>
      </c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  <c r="S69" s="5" t="n"/>
      <c r="T69" s="29">
        <f>SUM(T62:T68)</f>
        <v/>
      </c>
      <c r="U69" s="29">
        <f>SUM(U62:U68)</f>
        <v/>
      </c>
      <c r="V69" s="29">
        <f>SUM(V62:V68)</f>
        <v/>
      </c>
      <c r="W69" s="29">
        <f>SUM(W62:W68)</f>
        <v/>
      </c>
      <c r="X69" s="29">
        <f>SUM(X62:X68)</f>
        <v/>
      </c>
      <c r="Y69" s="29">
        <f>SUM(Y62:Y68)</f>
        <v/>
      </c>
      <c r="Z69" s="29">
        <f>SUM(Z62:Z68)</f>
        <v/>
      </c>
      <c r="AA69" s="29">
        <f>SUM(AA62:AA68)</f>
        <v/>
      </c>
      <c r="AB69" s="5" t="n"/>
      <c r="AC69" s="29">
        <f>SUM(AC62:AC68)</f>
        <v/>
      </c>
      <c r="AD69" s="29">
        <f>SUM(AD62:AD68)</f>
        <v/>
      </c>
      <c r="AE69" s="29">
        <f>SUM(AE62:AE68)</f>
        <v/>
      </c>
      <c r="AF69" s="5" t="n"/>
      <c r="AG69" s="29">
        <f>SUM(AG62:AG68)</f>
        <v/>
      </c>
      <c r="AH69" s="5" t="n"/>
      <c r="AI69" s="5" t="n"/>
      <c r="AJ69" s="5" t="n"/>
      <c r="AK69" s="5" t="n"/>
      <c r="AL69" s="29">
        <f>SUM(AL62:AL68)</f>
        <v/>
      </c>
      <c r="AM69" s="29">
        <f>SUM(AM62:AM68)</f>
        <v/>
      </c>
      <c r="AN69" s="5" t="n"/>
      <c r="AO69" s="5" t="n"/>
      <c r="AP69" s="29">
        <f>SUM(AP62:AP68)</f>
        <v/>
      </c>
      <c r="AQ69" s="5" t="n"/>
      <c r="AR69" s="5" t="n"/>
      <c r="AS69" s="5" t="n"/>
      <c r="AT69" s="5" t="n"/>
      <c r="AU69" s="5" t="n"/>
      <c r="AV69" s="29">
        <f>SUM(AV62:AV68)</f>
        <v/>
      </c>
      <c r="AW69" s="5" t="n"/>
      <c r="AX69" s="5" t="n"/>
      <c r="AY69" s="5" t="n"/>
      <c r="AZ69" s="29">
        <f>SUM(AZ62:AZ68)</f>
        <v/>
      </c>
      <c r="BA69" s="5" t="n"/>
      <c r="BB69" s="29">
        <f>SUM(BB62:BB68)</f>
        <v/>
      </c>
      <c r="BC69" s="5" t="n"/>
    </row>
    <row r="70">
      <c r="A70" s="16" t="inlineStr">
        <is>
          <t>8 - PHÒNG QUẢN LÝ THIẾT BỊ</t>
        </is>
      </c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  <c r="S70" s="5" t="n"/>
      <c r="T70" s="5" t="n"/>
      <c r="U70" s="5" t="n"/>
      <c r="V70" s="5" t="n"/>
      <c r="W70" s="5" t="n"/>
      <c r="X70" s="5" t="n"/>
      <c r="Y70" s="5" t="n"/>
      <c r="Z70" s="5" t="n"/>
      <c r="AA70" s="5" t="n"/>
      <c r="AB70" s="5" t="n"/>
      <c r="AC70" s="5" t="n"/>
      <c r="AD70" s="5" t="n"/>
      <c r="AE70" s="5" t="n"/>
      <c r="AF70" s="5" t="n"/>
      <c r="AG70" s="5" t="n"/>
      <c r="AH70" s="5" t="n"/>
      <c r="AI70" s="5" t="n"/>
      <c r="AJ70" s="5" t="n"/>
      <c r="AK70" s="5" t="n"/>
      <c r="AL70" s="5" t="n"/>
      <c r="AM70" s="5" t="n"/>
      <c r="AN70" s="5" t="n"/>
      <c r="AO70" s="5" t="n"/>
      <c r="AP70" s="5" t="n"/>
      <c r="AQ70" s="5" t="n"/>
      <c r="AR70" s="5" t="n"/>
      <c r="AS70" s="5" t="n"/>
      <c r="AT70" s="5" t="n"/>
      <c r="AU70" s="5" t="n"/>
      <c r="AV70" s="5" t="n"/>
      <c r="AW70" s="5" t="n"/>
      <c r="AX70" s="5" t="n"/>
      <c r="AY70" s="5" t="n"/>
      <c r="AZ70" s="5" t="n"/>
      <c r="BA70" s="5" t="n"/>
      <c r="BB70" s="5" t="n"/>
      <c r="BC70" s="5" t="n"/>
    </row>
    <row r="71">
      <c r="A71" s="17" t="n">
        <v>50</v>
      </c>
      <c r="C71" s="17" t="inlineStr">
        <is>
          <t>10004070</t>
        </is>
      </c>
      <c r="D71" s="18" t="inlineStr">
        <is>
          <t>Hà Văn Thân</t>
        </is>
      </c>
      <c r="E71" s="18" t="inlineStr">
        <is>
          <t>Phó phòng Quản lý thiết bị</t>
        </is>
      </c>
      <c r="F71" s="26" t="n">
        <v>8000000</v>
      </c>
      <c r="G71" s="26" t="n">
        <v>15000000</v>
      </c>
      <c r="I71" s="17" t="n">
        <v>1</v>
      </c>
      <c r="J71" s="21">
        <f>Cham_Cong_Hang_Ngay!AK58</f>
        <v/>
      </c>
      <c r="L71" s="17">
        <f>Cham_Cong_Hang_Ngay!AO58</f>
        <v/>
      </c>
      <c r="N71" s="17" t="n">
        <v>0</v>
      </c>
      <c r="P71" s="17" t="n">
        <v>0</v>
      </c>
      <c r="R71" s="17">
        <f>Cham_Cong_Hang_Ngay!AP58</f>
        <v/>
      </c>
      <c r="S71" s="21">
        <f>Cham_Cong_Hang_Ngay!AQ58</f>
        <v/>
      </c>
      <c r="T71" s="26">
        <f>ROUND(F71/26*(J71+N71+P71),0)</f>
        <v/>
      </c>
      <c r="U71" s="26">
        <f>ROUND((G71*I71)/26*(J71+N71*0.5+P71*0.5),0)</f>
        <v/>
      </c>
      <c r="V71" s="26">
        <f>ROUND((F71+G71*I71)/26/8*S71,0)</f>
        <v/>
      </c>
      <c r="W71" s="26">
        <f>ROUND((F71+G71*I71)/26*L71,0)</f>
        <v/>
      </c>
      <c r="X71" s="26">
        <f>ROUND(R71*50000,0)</f>
        <v/>
      </c>
      <c r="Y71" s="26" t="n">
        <v>500000</v>
      </c>
      <c r="Z71" s="26" t="n">
        <v>0</v>
      </c>
      <c r="AA71" s="26" t="n">
        <v>0</v>
      </c>
      <c r="AC71" s="26" t="n">
        <v>0</v>
      </c>
      <c r="AD71" s="26" t="n">
        <v>0</v>
      </c>
      <c r="AE71" s="26" t="n">
        <v>0</v>
      </c>
      <c r="AG71" s="27">
        <f>SUM(T71:AF71)</f>
        <v/>
      </c>
      <c r="AH71" s="26">
        <f>IF(X71&lt;=1200000,X71,1200000)</f>
        <v/>
      </c>
      <c r="AL71" s="26">
        <f>AG71-(AH71+Y71+V71)</f>
        <v/>
      </c>
      <c r="AM71" s="26" t="n">
        <v>1000000</v>
      </c>
      <c r="AP71" s="26" t="n">
        <v>861000</v>
      </c>
      <c r="AQ71" s="26" t="n">
        <v>15500000</v>
      </c>
      <c r="AR71" s="17" t="n">
        <v>2</v>
      </c>
      <c r="AT71" s="26">
        <f>AQ71+AR71*6200000</f>
        <v/>
      </c>
      <c r="AU71" s="26">
        <f>IF((AL71+AM71-AP71-AT71)&lt;0,0,(AL71+AM71-AP71-AT71))</f>
        <v/>
      </c>
      <c r="AV71" s="26">
        <f>ROUND(IF(AU71&lt;=10000000,AU71*5%,IF(AU71&lt;=30000000,AU71*10%-500000,IF(AU71&lt;=60000000,AU71*20%-3500000,IF(AU71&lt;=100000000,AU71*30%-9500000,AU71*35%-14500000)))),0)</f>
        <v/>
      </c>
      <c r="AZ71" s="26">
        <f>ROUND(F71*0.5%,0)</f>
        <v/>
      </c>
      <c r="BB71" s="7">
        <f>ROUND(AG71-AP71-AV71-AZ71,0)</f>
        <v/>
      </c>
    </row>
    <row r="72">
      <c r="A72" s="17" t="n">
        <v>51</v>
      </c>
      <c r="C72" s="17" t="inlineStr">
        <is>
          <t>10008674.FCIC</t>
        </is>
      </c>
      <c r="D72" s="18" t="inlineStr">
        <is>
          <t>Nguyễn Thùy Dương</t>
        </is>
      </c>
      <c r="E72" s="18" t="inlineStr">
        <is>
          <t>Thư ký P.QLTB</t>
        </is>
      </c>
      <c r="F72" s="26" t="n">
        <v>6000000</v>
      </c>
      <c r="G72" s="26" t="n">
        <v>10000000</v>
      </c>
      <c r="I72" s="17" t="n">
        <v>1</v>
      </c>
      <c r="J72" s="21">
        <f>Cham_Cong_Hang_Ngay!AK59</f>
        <v/>
      </c>
      <c r="L72" s="17">
        <f>Cham_Cong_Hang_Ngay!AO59</f>
        <v/>
      </c>
      <c r="N72" s="17" t="n">
        <v>0</v>
      </c>
      <c r="P72" s="17" t="n">
        <v>0</v>
      </c>
      <c r="R72" s="17">
        <f>Cham_Cong_Hang_Ngay!AP59</f>
        <v/>
      </c>
      <c r="S72" s="21">
        <f>Cham_Cong_Hang_Ngay!AQ59</f>
        <v/>
      </c>
      <c r="T72" s="26">
        <f>ROUND(F72/26*(J72+N72+P72),0)</f>
        <v/>
      </c>
      <c r="U72" s="26">
        <f>ROUND((G72*I72)/26*(J72+N72*0.5+P72*0.5),0)</f>
        <v/>
      </c>
      <c r="V72" s="26">
        <f>ROUND((F72+G72*I72)/26/8*S72,0)</f>
        <v/>
      </c>
      <c r="W72" s="26">
        <f>ROUND((F72+G72*I72)/26*L72,0)</f>
        <v/>
      </c>
      <c r="X72" s="26">
        <f>ROUND(R72*50000,0)</f>
        <v/>
      </c>
      <c r="Y72" s="26" t="n">
        <v>500000</v>
      </c>
      <c r="Z72" s="26" t="n">
        <v>0</v>
      </c>
      <c r="AA72" s="26" t="n">
        <v>0</v>
      </c>
      <c r="AC72" s="26" t="n">
        <v>0</v>
      </c>
      <c r="AD72" s="26" t="n">
        <v>0</v>
      </c>
      <c r="AE72" s="26" t="n">
        <v>0</v>
      </c>
      <c r="AG72" s="27">
        <f>SUM(T72:AF72)</f>
        <v/>
      </c>
      <c r="AH72" s="26">
        <f>IF(X72&lt;=1200000,X72,1200000)</f>
        <v/>
      </c>
      <c r="AL72" s="26">
        <f>AG72-(AH72+Y72+V72)</f>
        <v/>
      </c>
      <c r="AM72" s="26" t="n">
        <v>1000000</v>
      </c>
      <c r="AP72" s="26" t="n">
        <v>675150</v>
      </c>
      <c r="AQ72" s="26" t="n">
        <v>15500000</v>
      </c>
      <c r="AR72" s="17" t="n">
        <v>0</v>
      </c>
      <c r="AT72" s="26">
        <f>AQ72+AR72*6200000</f>
        <v/>
      </c>
      <c r="AU72" s="26">
        <f>IF((AL72+AM72-AP72-AT72)&lt;0,0,(AL72+AM72-AP72-AT72))</f>
        <v/>
      </c>
      <c r="AV72" s="26">
        <f>ROUND(IF(AU72&lt;=10000000,AU72*5%,IF(AU72&lt;=30000000,AU72*10%-500000,IF(AU72&lt;=60000000,AU72*20%-3500000,IF(AU72&lt;=100000000,AU72*30%-9500000,AU72*35%-14500000)))),0)</f>
        <v/>
      </c>
      <c r="AZ72" s="26">
        <f>ROUND(F72*0.5%,0)</f>
        <v/>
      </c>
      <c r="BB72" s="7">
        <f>ROUND(AG72-AP72-AV72-AZ72,0)</f>
        <v/>
      </c>
    </row>
    <row r="73">
      <c r="A73" s="28" t="inlineStr">
        <is>
          <t>CỘNG 8 - PHÒNG QUẢN LÝ THIẾT BỊ:</t>
        </is>
      </c>
      <c r="B73" s="5" t="n"/>
      <c r="C73" s="5" t="n"/>
      <c r="D73" s="5" t="n"/>
      <c r="E73" s="5" t="n"/>
      <c r="F73" s="29">
        <f>SUM(F71:F72)</f>
        <v/>
      </c>
      <c r="G73" s="29">
        <f>SUM(G71:G72)</f>
        <v/>
      </c>
      <c r="H73" s="5" t="n"/>
      <c r="I73" s="5" t="n"/>
      <c r="J73" s="5" t="n"/>
      <c r="K73" s="5" t="n"/>
      <c r="L73" s="5" t="n"/>
      <c r="M73" s="5" t="n"/>
      <c r="N73" s="5" t="n"/>
      <c r="O73" s="5" t="n"/>
      <c r="P73" s="5" t="n"/>
      <c r="Q73" s="5" t="n"/>
      <c r="R73" s="5" t="n"/>
      <c r="S73" s="5" t="n"/>
      <c r="T73" s="29">
        <f>SUM(T71:T72)</f>
        <v/>
      </c>
      <c r="U73" s="29">
        <f>SUM(U71:U72)</f>
        <v/>
      </c>
      <c r="V73" s="29">
        <f>SUM(V71:V72)</f>
        <v/>
      </c>
      <c r="W73" s="29">
        <f>SUM(W71:W72)</f>
        <v/>
      </c>
      <c r="X73" s="29">
        <f>SUM(X71:X72)</f>
        <v/>
      </c>
      <c r="Y73" s="29">
        <f>SUM(Y71:Y72)</f>
        <v/>
      </c>
      <c r="Z73" s="29">
        <f>SUM(Z71:Z72)</f>
        <v/>
      </c>
      <c r="AA73" s="29">
        <f>SUM(AA71:AA72)</f>
        <v/>
      </c>
      <c r="AB73" s="5" t="n"/>
      <c r="AC73" s="29">
        <f>SUM(AC71:AC72)</f>
        <v/>
      </c>
      <c r="AD73" s="29">
        <f>SUM(AD71:AD72)</f>
        <v/>
      </c>
      <c r="AE73" s="29">
        <f>SUM(AE71:AE72)</f>
        <v/>
      </c>
      <c r="AF73" s="5" t="n"/>
      <c r="AG73" s="29">
        <f>SUM(AG71:AG72)</f>
        <v/>
      </c>
      <c r="AH73" s="5" t="n"/>
      <c r="AI73" s="5" t="n"/>
      <c r="AJ73" s="5" t="n"/>
      <c r="AK73" s="5" t="n"/>
      <c r="AL73" s="29">
        <f>SUM(AL71:AL72)</f>
        <v/>
      </c>
      <c r="AM73" s="29">
        <f>SUM(AM71:AM72)</f>
        <v/>
      </c>
      <c r="AN73" s="5" t="n"/>
      <c r="AO73" s="5" t="n"/>
      <c r="AP73" s="29">
        <f>SUM(AP71:AP72)</f>
        <v/>
      </c>
      <c r="AQ73" s="5" t="n"/>
      <c r="AR73" s="5" t="n"/>
      <c r="AS73" s="5" t="n"/>
      <c r="AT73" s="5" t="n"/>
      <c r="AU73" s="5" t="n"/>
      <c r="AV73" s="29">
        <f>SUM(AV71:AV72)</f>
        <v/>
      </c>
      <c r="AW73" s="5" t="n"/>
      <c r="AX73" s="5" t="n"/>
      <c r="AY73" s="5" t="n"/>
      <c r="AZ73" s="29">
        <f>SUM(AZ71:AZ72)</f>
        <v/>
      </c>
      <c r="BA73" s="5" t="n"/>
      <c r="BB73" s="29">
        <f>SUM(BB71:BB72)</f>
        <v/>
      </c>
      <c r="BC73" s="5" t="n"/>
    </row>
    <row r="74">
      <c r="A74" s="16" t="inlineStr">
        <is>
          <t>9- PHÒNG QUẢN LÝ THI CÔNG</t>
        </is>
      </c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  <c r="M74" s="5" t="n"/>
      <c r="N74" s="5" t="n"/>
      <c r="O74" s="5" t="n"/>
      <c r="P74" s="5" t="n"/>
      <c r="Q74" s="5" t="n"/>
      <c r="R74" s="5" t="n"/>
      <c r="S74" s="5" t="n"/>
      <c r="T74" s="5" t="n"/>
      <c r="U74" s="5" t="n"/>
      <c r="V74" s="5" t="n"/>
      <c r="W74" s="5" t="n"/>
      <c r="X74" s="5" t="n"/>
      <c r="Y74" s="5" t="n"/>
      <c r="Z74" s="5" t="n"/>
      <c r="AA74" s="5" t="n"/>
      <c r="AB74" s="5" t="n"/>
      <c r="AC74" s="5" t="n"/>
      <c r="AD74" s="5" t="n"/>
      <c r="AE74" s="5" t="n"/>
      <c r="AF74" s="5" t="n"/>
      <c r="AG74" s="5" t="n"/>
      <c r="AH74" s="5" t="n"/>
      <c r="AI74" s="5" t="n"/>
      <c r="AJ74" s="5" t="n"/>
      <c r="AK74" s="5" t="n"/>
      <c r="AL74" s="5" t="n"/>
      <c r="AM74" s="5" t="n"/>
      <c r="AN74" s="5" t="n"/>
      <c r="AO74" s="5" t="n"/>
      <c r="AP74" s="5" t="n"/>
      <c r="AQ74" s="5" t="n"/>
      <c r="AR74" s="5" t="n"/>
      <c r="AS74" s="5" t="n"/>
      <c r="AT74" s="5" t="n"/>
      <c r="AU74" s="5" t="n"/>
      <c r="AV74" s="5" t="n"/>
      <c r="AW74" s="5" t="n"/>
      <c r="AX74" s="5" t="n"/>
      <c r="AY74" s="5" t="n"/>
      <c r="AZ74" s="5" t="n"/>
      <c r="BA74" s="5" t="n"/>
      <c r="BB74" s="5" t="n"/>
      <c r="BC74" s="5" t="n"/>
    </row>
    <row r="75">
      <c r="A75" s="17" t="n">
        <v>52</v>
      </c>
      <c r="C75" s="17" t="inlineStr">
        <is>
          <t>10003418.FCIC</t>
        </is>
      </c>
      <c r="D75" s="18" t="inlineStr">
        <is>
          <t>Nguyễn Thị Tuyết Mai</t>
        </is>
      </c>
      <c r="E75" s="18" t="inlineStr">
        <is>
          <t>Thư ký P.QLTC</t>
        </is>
      </c>
      <c r="F75" s="26" t="n">
        <v>6000000</v>
      </c>
      <c r="G75" s="26" t="n">
        <v>10000000</v>
      </c>
      <c r="I75" s="17" t="n">
        <v>1</v>
      </c>
      <c r="J75" s="21">
        <f>Cham_Cong_Hang_Ngay!AK60</f>
        <v/>
      </c>
      <c r="L75" s="17">
        <f>Cham_Cong_Hang_Ngay!AO60</f>
        <v/>
      </c>
      <c r="N75" s="17" t="n">
        <v>0</v>
      </c>
      <c r="P75" s="17" t="n">
        <v>0</v>
      </c>
      <c r="R75" s="17">
        <f>Cham_Cong_Hang_Ngay!AP60</f>
        <v/>
      </c>
      <c r="S75" s="21">
        <f>Cham_Cong_Hang_Ngay!AQ60</f>
        <v/>
      </c>
      <c r="T75" s="26">
        <f>ROUND(F75/26*(J75+N75+P75),0)</f>
        <v/>
      </c>
      <c r="U75" s="26">
        <f>ROUND((G75*I75)/26*(J75+N75*0.5+P75*0.5),0)</f>
        <v/>
      </c>
      <c r="V75" s="26">
        <f>ROUND((F75+G75*I75)/26/8*S75,0)</f>
        <v/>
      </c>
      <c r="W75" s="26">
        <f>ROUND((F75+G75*I75)/26*L75,0)</f>
        <v/>
      </c>
      <c r="X75" s="26">
        <f>ROUND(R75*50000,0)</f>
        <v/>
      </c>
      <c r="Y75" s="26" t="n">
        <v>500000</v>
      </c>
      <c r="Z75" s="26" t="n">
        <v>0</v>
      </c>
      <c r="AA75" s="26" t="n">
        <v>0</v>
      </c>
      <c r="AC75" s="26" t="n">
        <v>0</v>
      </c>
      <c r="AD75" s="26" t="n">
        <v>0</v>
      </c>
      <c r="AE75" s="26" t="n">
        <v>0</v>
      </c>
      <c r="AG75" s="27">
        <f>SUM(T75:AF75)</f>
        <v/>
      </c>
      <c r="AH75" s="26">
        <f>IF(X75&lt;=1200000,X75,1200000)</f>
        <v/>
      </c>
      <c r="AL75" s="26">
        <f>AG75-(AH75+Y75+V75)</f>
        <v/>
      </c>
      <c r="AM75" s="26" t="n">
        <v>1000000</v>
      </c>
      <c r="AP75" s="26" t="n">
        <v>819000</v>
      </c>
      <c r="AQ75" s="26" t="n">
        <v>15500000</v>
      </c>
      <c r="AR75" s="17" t="n">
        <v>0</v>
      </c>
      <c r="AT75" s="26">
        <f>AQ75+AR75*6200000</f>
        <v/>
      </c>
      <c r="AU75" s="26">
        <f>IF((AL75+AM75-AP75-AT75)&lt;0,0,(AL75+AM75-AP75-AT75))</f>
        <v/>
      </c>
      <c r="AV75" s="26">
        <f>ROUND(IF(AU75&lt;=10000000,AU75*5%,IF(AU75&lt;=30000000,AU75*10%-500000,IF(AU75&lt;=60000000,AU75*20%-3500000,IF(AU75&lt;=100000000,AU75*30%-9500000,AU75*35%-14500000)))),0)</f>
        <v/>
      </c>
      <c r="AZ75" s="26">
        <f>ROUND(F75*0.5%,0)</f>
        <v/>
      </c>
      <c r="BB75" s="7">
        <f>ROUND(AG75-AP75-AV75-AZ75,0)</f>
        <v/>
      </c>
    </row>
    <row r="76">
      <c r="A76" s="17" t="n">
        <v>53</v>
      </c>
      <c r="C76" s="17" t="inlineStr">
        <is>
          <t>10004073</t>
        </is>
      </c>
      <c r="D76" s="18" t="inlineStr">
        <is>
          <t>Phạm Thị Hồng</t>
        </is>
      </c>
      <c r="E76" s="18" t="inlineStr">
        <is>
          <t>Thư ký P.QLTC</t>
        </is>
      </c>
      <c r="F76" s="26" t="n">
        <v>6000000</v>
      </c>
      <c r="G76" s="26" t="n">
        <v>10000000</v>
      </c>
      <c r="I76" s="17" t="n">
        <v>1</v>
      </c>
      <c r="J76" s="21">
        <f>Cham_Cong_Hang_Ngay!AK61</f>
        <v/>
      </c>
      <c r="L76" s="17">
        <f>Cham_Cong_Hang_Ngay!AO61</f>
        <v/>
      </c>
      <c r="N76" s="17" t="n">
        <v>0</v>
      </c>
      <c r="P76" s="17" t="n">
        <v>0</v>
      </c>
      <c r="R76" s="17">
        <f>Cham_Cong_Hang_Ngay!AP61</f>
        <v/>
      </c>
      <c r="S76" s="21">
        <f>Cham_Cong_Hang_Ngay!AQ61</f>
        <v/>
      </c>
      <c r="T76" s="26">
        <f>ROUND(F76/26*(J76+N76+P76),0)</f>
        <v/>
      </c>
      <c r="U76" s="26">
        <f>ROUND((G76*I76)/26*(J76+N76*0.5+P76*0.5),0)</f>
        <v/>
      </c>
      <c r="V76" s="26">
        <f>ROUND((F76+G76*I76)/26/8*S76,0)</f>
        <v/>
      </c>
      <c r="W76" s="26">
        <f>ROUND((F76+G76*I76)/26*L76,0)</f>
        <v/>
      </c>
      <c r="X76" s="26">
        <f>ROUND(R76*50000,0)</f>
        <v/>
      </c>
      <c r="Y76" s="26" t="n">
        <v>500000</v>
      </c>
      <c r="Z76" s="26" t="n">
        <v>0</v>
      </c>
      <c r="AA76" s="26" t="n">
        <v>0</v>
      </c>
      <c r="AC76" s="26" t="n">
        <v>0</v>
      </c>
      <c r="AD76" s="26" t="n">
        <v>0</v>
      </c>
      <c r="AE76" s="26" t="n">
        <v>0</v>
      </c>
      <c r="AG76" s="27">
        <f>SUM(T76:AF76)</f>
        <v/>
      </c>
      <c r="AH76" s="26">
        <f>IF(X76&lt;=1200000,X76,1200000)</f>
        <v/>
      </c>
      <c r="AL76" s="26">
        <f>AG76-(AH76+Y76+V76)</f>
        <v/>
      </c>
      <c r="AM76" s="26" t="n">
        <v>1000000</v>
      </c>
      <c r="AP76" s="26" t="n">
        <v>675150</v>
      </c>
      <c r="AQ76" s="26" t="n">
        <v>15500000</v>
      </c>
      <c r="AR76" s="17" t="n">
        <v>0</v>
      </c>
      <c r="AT76" s="26">
        <f>AQ76+AR76*6200000</f>
        <v/>
      </c>
      <c r="AU76" s="26">
        <f>IF((AL76+AM76-AP76-AT76)&lt;0,0,(AL76+AM76-AP76-AT76))</f>
        <v/>
      </c>
      <c r="AV76" s="26">
        <f>ROUND(IF(AU76&lt;=10000000,AU76*5%,IF(AU76&lt;=30000000,AU76*10%-500000,IF(AU76&lt;=60000000,AU76*20%-3500000,IF(AU76&lt;=100000000,AU76*30%-9500000,AU76*35%-14500000)))),0)</f>
        <v/>
      </c>
      <c r="AZ76" s="26">
        <f>ROUND(F76*0.5%,0)</f>
        <v/>
      </c>
      <c r="BB76" s="7">
        <f>ROUND(AG76-AP76-AV76-AZ76,0)</f>
        <v/>
      </c>
    </row>
    <row r="77">
      <c r="A77" s="17" t="n">
        <v>54</v>
      </c>
      <c r="C77" s="17" t="inlineStr">
        <is>
          <t>10004795</t>
        </is>
      </c>
      <c r="D77" s="18" t="inlineStr">
        <is>
          <t>Trần Khánh Vân</t>
        </is>
      </c>
      <c r="E77" s="18" t="inlineStr">
        <is>
          <t>Thư ký P.QLTC</t>
        </is>
      </c>
      <c r="F77" s="26" t="n">
        <v>6000000</v>
      </c>
      <c r="G77" s="26" t="n">
        <v>10000000</v>
      </c>
      <c r="I77" s="17" t="n">
        <v>1</v>
      </c>
      <c r="J77" s="21">
        <f>Cham_Cong_Hang_Ngay!AK62</f>
        <v/>
      </c>
      <c r="L77" s="17">
        <f>Cham_Cong_Hang_Ngay!AO62</f>
        <v/>
      </c>
      <c r="N77" s="17" t="n">
        <v>0</v>
      </c>
      <c r="P77" s="17" t="n">
        <v>0</v>
      </c>
      <c r="R77" s="17">
        <f>Cham_Cong_Hang_Ngay!AP62</f>
        <v/>
      </c>
      <c r="S77" s="21">
        <f>Cham_Cong_Hang_Ngay!AQ62</f>
        <v/>
      </c>
      <c r="T77" s="26">
        <f>ROUND(F77/26*(J77+N77+P77),0)</f>
        <v/>
      </c>
      <c r="U77" s="26">
        <f>ROUND((G77*I77)/26*(J77+N77*0.5+P77*0.5),0)</f>
        <v/>
      </c>
      <c r="V77" s="26">
        <f>ROUND((F77+G77*I77)/26/8*S77,0)</f>
        <v/>
      </c>
      <c r="W77" s="26">
        <f>ROUND((F77+G77*I77)/26*L77,0)</f>
        <v/>
      </c>
      <c r="X77" s="26">
        <f>ROUND(R77*50000,0)</f>
        <v/>
      </c>
      <c r="Y77" s="26" t="n">
        <v>500000</v>
      </c>
      <c r="Z77" s="26" t="n">
        <v>0</v>
      </c>
      <c r="AA77" s="26" t="n">
        <v>0</v>
      </c>
      <c r="AC77" s="26" t="n">
        <v>0</v>
      </c>
      <c r="AD77" s="26" t="n">
        <v>0</v>
      </c>
      <c r="AE77" s="26" t="n">
        <v>0</v>
      </c>
      <c r="AG77" s="27">
        <f>SUM(T77:AF77)</f>
        <v/>
      </c>
      <c r="AH77" s="26">
        <f>IF(X77&lt;=1200000,X77,1200000)</f>
        <v/>
      </c>
      <c r="AL77" s="26">
        <f>AG77-(AH77+Y77+V77)</f>
        <v/>
      </c>
      <c r="AM77" s="26" t="n">
        <v>1000000</v>
      </c>
      <c r="AP77" s="26" t="n">
        <v>708750</v>
      </c>
      <c r="AQ77" s="26" t="n">
        <v>15500000</v>
      </c>
      <c r="AR77" s="17" t="n">
        <v>0</v>
      </c>
      <c r="AT77" s="26">
        <f>AQ77+AR77*6200000</f>
        <v/>
      </c>
      <c r="AU77" s="26">
        <f>IF((AL77+AM77-AP77-AT77)&lt;0,0,(AL77+AM77-AP77-AT77))</f>
        <v/>
      </c>
      <c r="AV77" s="26">
        <f>ROUND(IF(AU77&lt;=10000000,AU77*5%,IF(AU77&lt;=30000000,AU77*10%-500000,IF(AU77&lt;=60000000,AU77*20%-3500000,IF(AU77&lt;=100000000,AU77*30%-9500000,AU77*35%-14500000)))),0)</f>
        <v/>
      </c>
      <c r="AZ77" s="26">
        <f>ROUND(F77*0.5%,0)</f>
        <v/>
      </c>
      <c r="BB77" s="7">
        <f>ROUND(AG77-AP77-AV77-AZ77,0)</f>
        <v/>
      </c>
    </row>
    <row r="78">
      <c r="A78" s="28" t="inlineStr">
        <is>
          <t>CỘNG 9- PHÒNG QUẢN LÝ THI CÔNG:</t>
        </is>
      </c>
      <c r="B78" s="5" t="n"/>
      <c r="C78" s="5" t="n"/>
      <c r="D78" s="5" t="n"/>
      <c r="E78" s="5" t="n"/>
      <c r="F78" s="29">
        <f>SUM(F75:F77)</f>
        <v/>
      </c>
      <c r="G78" s="29">
        <f>SUM(G75:G77)</f>
        <v/>
      </c>
      <c r="H78" s="5" t="n"/>
      <c r="I78" s="5" t="n"/>
      <c r="J78" s="5" t="n"/>
      <c r="K78" s="5" t="n"/>
      <c r="L78" s="5" t="n"/>
      <c r="M78" s="5" t="n"/>
      <c r="N78" s="5" t="n"/>
      <c r="O78" s="5" t="n"/>
      <c r="P78" s="5" t="n"/>
      <c r="Q78" s="5" t="n"/>
      <c r="R78" s="5" t="n"/>
      <c r="S78" s="5" t="n"/>
      <c r="T78" s="29">
        <f>SUM(T75:T77)</f>
        <v/>
      </c>
      <c r="U78" s="29">
        <f>SUM(U75:U77)</f>
        <v/>
      </c>
      <c r="V78" s="29">
        <f>SUM(V75:V77)</f>
        <v/>
      </c>
      <c r="W78" s="29">
        <f>SUM(W75:W77)</f>
        <v/>
      </c>
      <c r="X78" s="29">
        <f>SUM(X75:X77)</f>
        <v/>
      </c>
      <c r="Y78" s="29">
        <f>SUM(Y75:Y77)</f>
        <v/>
      </c>
      <c r="Z78" s="29">
        <f>SUM(Z75:Z77)</f>
        <v/>
      </c>
      <c r="AA78" s="29">
        <f>SUM(AA75:AA77)</f>
        <v/>
      </c>
      <c r="AB78" s="5" t="n"/>
      <c r="AC78" s="29">
        <f>SUM(AC75:AC77)</f>
        <v/>
      </c>
      <c r="AD78" s="29">
        <f>SUM(AD75:AD77)</f>
        <v/>
      </c>
      <c r="AE78" s="29">
        <f>SUM(AE75:AE77)</f>
        <v/>
      </c>
      <c r="AF78" s="5" t="n"/>
      <c r="AG78" s="29">
        <f>SUM(AG75:AG77)</f>
        <v/>
      </c>
      <c r="AH78" s="5" t="n"/>
      <c r="AI78" s="5" t="n"/>
      <c r="AJ78" s="5" t="n"/>
      <c r="AK78" s="5" t="n"/>
      <c r="AL78" s="29">
        <f>SUM(AL75:AL77)</f>
        <v/>
      </c>
      <c r="AM78" s="29">
        <f>SUM(AM75:AM77)</f>
        <v/>
      </c>
      <c r="AN78" s="5" t="n"/>
      <c r="AO78" s="5" t="n"/>
      <c r="AP78" s="29">
        <f>SUM(AP75:AP77)</f>
        <v/>
      </c>
      <c r="AQ78" s="5" t="n"/>
      <c r="AR78" s="5" t="n"/>
      <c r="AS78" s="5" t="n"/>
      <c r="AT78" s="5" t="n"/>
      <c r="AU78" s="5" t="n"/>
      <c r="AV78" s="29">
        <f>SUM(AV75:AV77)</f>
        <v/>
      </c>
      <c r="AW78" s="5" t="n"/>
      <c r="AX78" s="5" t="n"/>
      <c r="AY78" s="5" t="n"/>
      <c r="AZ78" s="29">
        <f>SUM(AZ75:AZ77)</f>
        <v/>
      </c>
      <c r="BA78" s="5" t="n"/>
      <c r="BB78" s="29">
        <f>SUM(BB75:BB77)</f>
        <v/>
      </c>
      <c r="BC78" s="5" t="n"/>
    </row>
    <row r="79">
      <c r="A79" s="30" t="inlineStr">
        <is>
          <t>TỔNG CỘNG KHỐI VĂN PHÒNG (VP):</t>
        </is>
      </c>
      <c r="B79" s="9" t="n"/>
      <c r="C79" s="9" t="n"/>
      <c r="D79" s="9" t="n"/>
      <c r="E79" s="9" t="n"/>
      <c r="F79" s="11">
        <f>F14+F21+F29+F39+F49+F60+F69+F73+F78</f>
        <v/>
      </c>
      <c r="G79" s="11">
        <f>G14+G21+G29+G39+G49+G60+G69+G73+G78</f>
        <v/>
      </c>
      <c r="H79" s="9" t="n"/>
      <c r="I79" s="9" t="n"/>
      <c r="J79" s="9" t="n"/>
      <c r="K79" s="9" t="n"/>
      <c r="L79" s="9" t="n"/>
      <c r="M79" s="9" t="n"/>
      <c r="N79" s="9" t="n"/>
      <c r="O79" s="9" t="n"/>
      <c r="P79" s="9" t="n"/>
      <c r="Q79" s="9" t="n"/>
      <c r="R79" s="9" t="n"/>
      <c r="S79" s="9" t="n"/>
      <c r="T79" s="11">
        <f>T14+T21+T29+T39+T49+T60+T69+T73+T78</f>
        <v/>
      </c>
      <c r="U79" s="11">
        <f>U14+U21+U29+U39+U49+U60+U69+U73+U78</f>
        <v/>
      </c>
      <c r="V79" s="11">
        <f>V14+V21+V29+V39+V49+V60+V69+V73+V78</f>
        <v/>
      </c>
      <c r="W79" s="11">
        <f>W14+W21+W29+W39+W49+W60+W69+W73+W78</f>
        <v/>
      </c>
      <c r="X79" s="11">
        <f>X14+X21+X29+X39+X49+X60+X69+X73+X78</f>
        <v/>
      </c>
      <c r="Y79" s="11">
        <f>Y14+Y21+Y29+Y39+Y49+Y60+Y69+Y73+Y78</f>
        <v/>
      </c>
      <c r="Z79" s="11">
        <f>Z14+Z21+Z29+Z39+Z49+Z60+Z69+Z73+Z78</f>
        <v/>
      </c>
      <c r="AA79" s="11">
        <f>AA14+AA21+AA29+AA39+AA49+AA60+AA69+AA73+AA78</f>
        <v/>
      </c>
      <c r="AB79" s="9" t="n"/>
      <c r="AC79" s="11">
        <f>AC14+AC21+AC29+AC39+AC49+AC60+AC69+AC73+AC78</f>
        <v/>
      </c>
      <c r="AD79" s="11">
        <f>AD14+AD21+AD29+AD39+AD49+AD60+AD69+AD73+AD78</f>
        <v/>
      </c>
      <c r="AE79" s="11">
        <f>AE14+AE21+AE29+AE39+AE49+AE60+AE69+AE73+AE78</f>
        <v/>
      </c>
      <c r="AF79" s="9" t="n"/>
      <c r="AG79" s="11">
        <f>AG14+AG21+AG29+AG39+AG49+AG60+AG69+AG73+AG78</f>
        <v/>
      </c>
      <c r="AH79" s="9" t="n"/>
      <c r="AI79" s="9" t="n"/>
      <c r="AJ79" s="9" t="n"/>
      <c r="AK79" s="9" t="n"/>
      <c r="AL79" s="11">
        <f>AL14+AL21+AL29+AL39+AL49+AL60+AL69+AL73+AL78</f>
        <v/>
      </c>
      <c r="AM79" s="11">
        <f>AM14+AM21+AM29+AM39+AM49+AM60+AM69+AM73+AM78</f>
        <v/>
      </c>
      <c r="AN79" s="9" t="n"/>
      <c r="AO79" s="9" t="n"/>
      <c r="AP79" s="11">
        <f>AP14+AP21+AP29+AP39+AP49+AP60+AP69+AP73+AP78</f>
        <v/>
      </c>
      <c r="AQ79" s="9" t="n"/>
      <c r="AR79" s="9" t="n"/>
      <c r="AS79" s="9" t="n"/>
      <c r="AT79" s="9" t="n"/>
      <c r="AU79" s="9" t="n"/>
      <c r="AV79" s="11">
        <f>AV14+AV21+AV29+AV39+AV49+AV60+AV69+AV73+AV78</f>
        <v/>
      </c>
      <c r="AW79" s="9" t="n"/>
      <c r="AX79" s="9" t="n"/>
      <c r="AY79" s="9" t="n"/>
      <c r="AZ79" s="11">
        <f>AZ14+AZ21+AZ29+AZ39+AZ49+AZ60+AZ69+AZ73+AZ78</f>
        <v/>
      </c>
      <c r="BA79" s="9" t="n"/>
      <c r="BB79" s="11">
        <f>BB14+BB21+BB29+BB39+BB49+BB60+BB69+BB73+BB78</f>
        <v/>
      </c>
      <c r="BC79" s="9" t="n"/>
    </row>
  </sheetData>
  <mergeCells count="19">
    <mergeCell ref="A39:E39"/>
    <mergeCell ref="A73:E73"/>
    <mergeCell ref="A74:BC74"/>
    <mergeCell ref="A60:E60"/>
    <mergeCell ref="A49:E49"/>
    <mergeCell ref="A50:BC50"/>
    <mergeCell ref="A79:E79"/>
    <mergeCell ref="A69:E69"/>
    <mergeCell ref="A78:E78"/>
    <mergeCell ref="A22:BC22"/>
    <mergeCell ref="A21:E21"/>
    <mergeCell ref="A40:BC40"/>
    <mergeCell ref="A30:BC30"/>
    <mergeCell ref="A15:BC15"/>
    <mergeCell ref="A14:E14"/>
    <mergeCell ref="A29:E29"/>
    <mergeCell ref="A61:BC61"/>
    <mergeCell ref="A70:BC70"/>
    <mergeCell ref="A7:BC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BC102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12" customWidth="1" min="3" max="3"/>
    <col width="22" customWidth="1" min="4" max="4"/>
    <col width="24" customWidth="1" min="5" max="5"/>
    <col width="16" customWidth="1" min="6" max="6"/>
    <col width="18" customWidth="1" min="7" max="7"/>
    <col width="10" customWidth="1" min="9" max="9"/>
    <col width="12" customWidth="1" min="10" max="10"/>
    <col width="10" customWidth="1" min="12" max="12"/>
    <col width="10" customWidth="1" min="14" max="14"/>
    <col width="10" customWidth="1" min="16" max="16"/>
    <col width="11" customWidth="1" min="18" max="18"/>
    <col width="14" customWidth="1" min="19" max="19"/>
    <col width="16" customWidth="1" min="20" max="20"/>
    <col width="18" customWidth="1" min="21" max="21"/>
    <col width="16" customWidth="1" min="22" max="22"/>
    <col width="16" customWidth="1" min="23" max="23"/>
    <col width="13" customWidth="1" min="24" max="24"/>
    <col width="13" customWidth="1" min="25" max="25"/>
    <col width="14" customWidth="1" min="26" max="26"/>
    <col width="14" customWidth="1" min="27" max="27"/>
    <col width="16" customWidth="1" min="29" max="29"/>
    <col width="14" customWidth="1" min="30" max="30"/>
    <col width="15" customWidth="1" min="31" max="31"/>
    <col width="18" customWidth="1" min="33" max="33"/>
    <col width="14" customWidth="1" min="34" max="34"/>
    <col width="18" customWidth="1" min="38" max="38"/>
    <col width="14" customWidth="1" min="39" max="39"/>
    <col width="14" customWidth="1" min="42" max="42"/>
    <col width="15" customWidth="1" min="43" max="43"/>
    <col width="10" customWidth="1" min="44" max="44"/>
    <col width="16" customWidth="1" min="46" max="46"/>
    <col width="16" customWidth="1" min="47" max="47"/>
    <col width="15" customWidth="1" min="48" max="48"/>
    <col width="12" customWidth="1" min="52" max="52"/>
    <col width="18" customWidth="1" min="54" max="54"/>
  </cols>
  <sheetData>
    <row r="2">
      <c r="A2" s="24" t="inlineStr">
        <is>
          <t>BẢNG THANH TOÁN TIỀN LƯƠNG THÁNG 08 NĂM 2026</t>
        </is>
      </c>
    </row>
    <row r="3">
      <c r="A3" s="25" t="inlineStr">
        <is>
          <t>CÔNG TY CỔ PHẦN XÂY DỰNG HẠ TẦNG FECON - KHỐI CÔNG TRƯỜNG (CT)</t>
        </is>
      </c>
    </row>
    <row r="6" ht="28" customHeight="1">
      <c r="A6" s="13" t="inlineStr">
        <is>
          <t>STT</t>
        </is>
      </c>
      <c r="C6" s="13" t="inlineStr">
        <is>
          <t>Mã NV</t>
        </is>
      </c>
      <c r="D6" s="13" t="inlineStr">
        <is>
          <t>Họ tên</t>
        </is>
      </c>
      <c r="E6" s="13" t="inlineStr">
        <is>
          <t>Chức vụ</t>
        </is>
      </c>
      <c r="F6" s="13" t="inlineStr">
        <is>
          <t>Mức lương cơ bản</t>
        </is>
      </c>
      <c r="G6" s="13" t="inlineStr">
        <is>
          <t>Mức thưởng hiệu suất</t>
        </is>
      </c>
      <c r="I6" s="13" t="inlineStr">
        <is>
          <t>Hệ số công</t>
        </is>
      </c>
      <c r="J6" s="13" t="inlineStr">
        <is>
          <t>Ngày công tháng</t>
        </is>
      </c>
      <c r="L6" s="13" t="inlineStr">
        <is>
          <t>Công CN</t>
        </is>
      </c>
      <c r="N6" s="13" t="inlineStr">
        <is>
          <t>Công WFH</t>
        </is>
      </c>
      <c r="P6" s="13" t="inlineStr">
        <is>
          <t>Chờ việc</t>
        </is>
      </c>
      <c r="R6" s="13" t="inlineStr">
        <is>
          <t>Công ăn ca</t>
        </is>
      </c>
      <c r="S6" s="13" t="inlineStr">
        <is>
          <t>Giờ làm thêm quy đổi</t>
        </is>
      </c>
      <c r="T6" s="13" t="inlineStr">
        <is>
          <t>Tiền Lương cơ bản</t>
        </is>
      </c>
      <c r="U6" s="13" t="inlineStr">
        <is>
          <t>Tiền thưởng hiệu suất</t>
        </is>
      </c>
      <c r="V6" s="13" t="inlineStr">
        <is>
          <t>Lương ngoài giờ</t>
        </is>
      </c>
      <c r="W6" s="13" t="inlineStr">
        <is>
          <t>Lương ngày chủ nhật</t>
        </is>
      </c>
      <c r="X6" s="13" t="inlineStr">
        <is>
          <t>Hỗ trợ ăn ca</t>
        </is>
      </c>
      <c r="Y6" s="13" t="inlineStr">
        <is>
          <t>Hỗ trợ điện thoại</t>
        </is>
      </c>
      <c r="Z6" s="13" t="inlineStr">
        <is>
          <t>Lương trách nhiệm</t>
        </is>
      </c>
      <c r="AA6" s="13" t="inlineStr">
        <is>
          <t>Lương kiêm nhiệm</t>
        </is>
      </c>
      <c r="AC6" s="13" t="inlineStr">
        <is>
          <t>Thù lao HĐQT/CTV</t>
        </is>
      </c>
      <c r="AD6" s="13" t="inlineStr">
        <is>
          <t>Hỗ trợ đi lại</t>
        </is>
      </c>
      <c r="AE6" s="13" t="inlineStr">
        <is>
          <t>Thưởng HQKD / Khác</t>
        </is>
      </c>
      <c r="AG6" s="13" t="inlineStr">
        <is>
          <t>TỔNG THU NHẬP</t>
        </is>
      </c>
      <c r="AH6" s="13" t="inlineStr">
        <is>
          <t>Ăn trưa miễn thuế</t>
        </is>
      </c>
      <c r="AL6" s="13" t="inlineStr">
        <is>
          <t>Tổng thu nhập chịu thuế</t>
        </is>
      </c>
      <c r="AM6" s="13" t="inlineStr">
        <is>
          <t>Thưởng 02.09</t>
        </is>
      </c>
      <c r="AP6" s="13" t="inlineStr">
        <is>
          <t>BHXH 10.5%</t>
        </is>
      </c>
      <c r="AQ6" s="13" t="inlineStr">
        <is>
          <t>Giảm trừ bản thân</t>
        </is>
      </c>
      <c r="AR6" s="13" t="inlineStr">
        <is>
          <t>Số người PT</t>
        </is>
      </c>
      <c r="AT6" s="13" t="inlineStr">
        <is>
          <t>Giảm trừ gia cảnh</t>
        </is>
      </c>
      <c r="AU6" s="13" t="inlineStr">
        <is>
          <t>Thu nhập tính thuế</t>
        </is>
      </c>
      <c r="AV6" s="13" t="inlineStr">
        <is>
          <t>Thuế TNCN</t>
        </is>
      </c>
      <c r="AZ6" s="13" t="inlineStr">
        <is>
          <t>Đoàn phí CĐ</t>
        </is>
      </c>
      <c r="BB6" s="13" t="inlineStr">
        <is>
          <t>THỰC LĨNH</t>
        </is>
      </c>
    </row>
    <row r="7">
      <c r="A7" s="16" t="inlineStr">
        <is>
          <t>8 - PHÒNG QUẢN LÝ THIẾT BỊ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  <c r="AO7" s="5" t="n"/>
      <c r="AP7" s="5" t="n"/>
      <c r="AQ7" s="5" t="n"/>
      <c r="AR7" s="5" t="n"/>
      <c r="AS7" s="5" t="n"/>
      <c r="AT7" s="5" t="n"/>
      <c r="AU7" s="5" t="n"/>
      <c r="AV7" s="5" t="n"/>
      <c r="AW7" s="5" t="n"/>
      <c r="AX7" s="5" t="n"/>
      <c r="AY7" s="5" t="n"/>
      <c r="AZ7" s="5" t="n"/>
      <c r="BA7" s="5" t="n"/>
      <c r="BB7" s="5" t="n"/>
      <c r="BC7" s="5" t="n"/>
    </row>
    <row r="8">
      <c r="A8" s="17" t="n">
        <v>1</v>
      </c>
      <c r="C8" s="17" t="inlineStr">
        <is>
          <t>10004055</t>
        </is>
      </c>
      <c r="D8" s="18" t="inlineStr">
        <is>
          <t>Thạch Thương</t>
        </is>
      </c>
      <c r="E8" s="18" t="inlineStr">
        <is>
          <t>Bảo vệ</t>
        </is>
      </c>
      <c r="F8" s="26" t="n">
        <v>6000000</v>
      </c>
      <c r="G8" s="26" t="n">
        <v>10000000</v>
      </c>
      <c r="I8" s="17" t="n">
        <v>1</v>
      </c>
      <c r="J8" s="21">
        <f>Cham_Cong_Hang_Ngay!AK64</f>
        <v/>
      </c>
      <c r="L8" s="17">
        <f>Cham_Cong_Hang_Ngay!AO64</f>
        <v/>
      </c>
      <c r="N8" s="17" t="n">
        <v>0</v>
      </c>
      <c r="P8" s="17" t="n">
        <v>0</v>
      </c>
      <c r="R8" s="17">
        <f>Cham_Cong_Hang_Ngay!AP64</f>
        <v/>
      </c>
      <c r="S8" s="21">
        <f>Cham_Cong_Hang_Ngay!AQ64</f>
        <v/>
      </c>
      <c r="T8" s="26">
        <f>ROUND(F8/26*(J8+N8+P8),0)</f>
        <v/>
      </c>
      <c r="U8" s="26">
        <f>ROUND((G8*I8)/26*(J8+N8*0.5+P8*0.5),0)</f>
        <v/>
      </c>
      <c r="V8" s="26">
        <f>ROUND((F8+G8*I8)/26/8*S8,0)</f>
        <v/>
      </c>
      <c r="W8" s="26">
        <f>ROUND((F8+G8*I8)/26*L8,0)</f>
        <v/>
      </c>
      <c r="X8" s="26">
        <f>ROUND(R8*50000,0)</f>
        <v/>
      </c>
      <c r="Y8" s="26" t="n">
        <v>300000</v>
      </c>
      <c r="Z8" s="26" t="n">
        <v>0</v>
      </c>
      <c r="AA8" s="26" t="n">
        <v>0</v>
      </c>
      <c r="AC8" s="26" t="n">
        <v>0</v>
      </c>
      <c r="AD8" s="26" t="n">
        <v>596154</v>
      </c>
      <c r="AE8" s="26" t="n">
        <v>0</v>
      </c>
      <c r="AG8" s="27">
        <f>SUM(T8:AF8)</f>
        <v/>
      </c>
      <c r="AH8" s="26">
        <f>IF(X8&lt;=1200000,X8,1200000)</f>
        <v/>
      </c>
      <c r="AL8" s="26">
        <f>AG8-(AH8+Y8+V8)</f>
        <v/>
      </c>
      <c r="AM8" s="26" t="n">
        <v>800000</v>
      </c>
      <c r="AP8" s="26" t="n">
        <v>601650</v>
      </c>
      <c r="AQ8" s="26" t="n">
        <v>15500000</v>
      </c>
      <c r="AR8" s="17" t="n">
        <v>1</v>
      </c>
      <c r="AT8" s="26">
        <f>AQ8+AR8*6200000</f>
        <v/>
      </c>
      <c r="AU8" s="26">
        <f>IF((AL8+AM8-AP8-AT8)&lt;0,0,(AL8+AM8-AP8-AT8))</f>
        <v/>
      </c>
      <c r="AV8" s="26">
        <f>ROUND(IF(AU8&lt;=10000000,AU8*5%,IF(AU8&lt;=30000000,AU8*10%-500000,IF(AU8&lt;=60000000,AU8*20%-3500000,IF(AU8&lt;=100000000,AU8*30%-9500000,AU8*35%-14500000)))),0)</f>
        <v/>
      </c>
      <c r="AZ8" s="26">
        <f>ROUND(F8*0.5%,0)</f>
        <v/>
      </c>
      <c r="BB8" s="7">
        <f>ROUND(AG8-AP8-AV8-AZ8,0)</f>
        <v/>
      </c>
    </row>
    <row r="9">
      <c r="A9" s="17" t="n">
        <v>2</v>
      </c>
      <c r="C9" s="17" t="inlineStr">
        <is>
          <t>10004115.FCIC</t>
        </is>
      </c>
      <c r="D9" s="18" t="inlineStr">
        <is>
          <t>Nguyễn Chí Công</t>
        </is>
      </c>
      <c r="E9" s="18" t="inlineStr">
        <is>
          <t>Chuyên viên Quản lý thiết bị</t>
        </is>
      </c>
      <c r="F9" s="26" t="n">
        <v>6000000</v>
      </c>
      <c r="G9" s="26" t="n">
        <v>10000000</v>
      </c>
      <c r="I9" s="17" t="n">
        <v>1</v>
      </c>
      <c r="J9" s="21">
        <f>Cham_Cong_Hang_Ngay!AK65</f>
        <v/>
      </c>
      <c r="L9" s="17">
        <f>Cham_Cong_Hang_Ngay!AO65</f>
        <v/>
      </c>
      <c r="N9" s="17" t="n">
        <v>0</v>
      </c>
      <c r="P9" s="17" t="n">
        <v>0</v>
      </c>
      <c r="R9" s="17">
        <f>Cham_Cong_Hang_Ngay!AP65</f>
        <v/>
      </c>
      <c r="S9" s="21">
        <f>Cham_Cong_Hang_Ngay!AQ65</f>
        <v/>
      </c>
      <c r="T9" s="26">
        <f>ROUND(F9/26*(J9+N9+P9),0)</f>
        <v/>
      </c>
      <c r="U9" s="26">
        <f>ROUND((G9*I9)/26*(J9+N9*0.5+P9*0.5),0)</f>
        <v/>
      </c>
      <c r="V9" s="26">
        <f>ROUND((F9+G9*I9)/26/8*S9,0)</f>
        <v/>
      </c>
      <c r="W9" s="26">
        <f>ROUND((F9+G9*I9)/26*L9,0)</f>
        <v/>
      </c>
      <c r="X9" s="26">
        <f>ROUND(R9*50000,0)</f>
        <v/>
      </c>
      <c r="Y9" s="26" t="n">
        <v>500000</v>
      </c>
      <c r="Z9" s="26" t="n">
        <v>0</v>
      </c>
      <c r="AA9" s="26" t="n">
        <v>0</v>
      </c>
      <c r="AC9" s="26" t="n">
        <v>0</v>
      </c>
      <c r="AD9" s="26" t="n">
        <v>346154</v>
      </c>
      <c r="AE9" s="26" t="n">
        <v>0</v>
      </c>
      <c r="AG9" s="27">
        <f>SUM(T9:AF9)</f>
        <v/>
      </c>
      <c r="AH9" s="26">
        <f>IF(X9&lt;=1200000,X9,1200000)</f>
        <v/>
      </c>
      <c r="AL9" s="26">
        <f>AG9-(AH9+Y9+V9)</f>
        <v/>
      </c>
      <c r="AM9" s="26" t="n">
        <v>1000000</v>
      </c>
      <c r="AP9" s="26" t="n">
        <v>780150</v>
      </c>
      <c r="AQ9" s="26" t="n">
        <v>15500000</v>
      </c>
      <c r="AR9" s="17" t="n">
        <v>1</v>
      </c>
      <c r="AT9" s="26">
        <f>AQ9+AR9*6200000</f>
        <v/>
      </c>
      <c r="AU9" s="26">
        <f>IF((AL9+AM9-AP9-AT9)&lt;0,0,(AL9+AM9-AP9-AT9))</f>
        <v/>
      </c>
      <c r="AV9" s="26">
        <f>ROUND(IF(AU9&lt;=10000000,AU9*5%,IF(AU9&lt;=30000000,AU9*10%-500000,IF(AU9&lt;=60000000,AU9*20%-3500000,IF(AU9&lt;=100000000,AU9*30%-9500000,AU9*35%-14500000)))),0)</f>
        <v/>
      </c>
      <c r="AZ9" s="26">
        <f>ROUND(F9*0.5%,0)</f>
        <v/>
      </c>
      <c r="BB9" s="7">
        <f>ROUND(AG9-AP9-AV9-AZ9,0)</f>
        <v/>
      </c>
    </row>
    <row r="10">
      <c r="A10" s="17" t="n">
        <v>3</v>
      </c>
      <c r="C10" s="17" t="inlineStr">
        <is>
          <t>10004773.FCIC</t>
        </is>
      </c>
      <c r="D10" s="18" t="inlineStr">
        <is>
          <t>Trần Văn Hải</t>
        </is>
      </c>
      <c r="E10" s="18" t="inlineStr">
        <is>
          <t>CTV-thủ kho</t>
        </is>
      </c>
      <c r="F10" s="26" t="n">
        <v>0</v>
      </c>
      <c r="G10" s="26" t="n">
        <v>0</v>
      </c>
      <c r="I10" s="17" t="n">
        <v>1</v>
      </c>
      <c r="J10" s="21">
        <f>Cham_Cong_Hang_Ngay!AK66</f>
        <v/>
      </c>
      <c r="L10" s="17">
        <f>Cham_Cong_Hang_Ngay!AO66</f>
        <v/>
      </c>
      <c r="N10" s="17" t="n">
        <v>0</v>
      </c>
      <c r="P10" s="17" t="n">
        <v>0</v>
      </c>
      <c r="R10" s="17">
        <f>Cham_Cong_Hang_Ngay!AP66</f>
        <v/>
      </c>
      <c r="S10" s="21">
        <f>Cham_Cong_Hang_Ngay!AQ66</f>
        <v/>
      </c>
      <c r="T10" s="26">
        <f>ROUND(F10/26*(J10+N10+P10),0)</f>
        <v/>
      </c>
      <c r="U10" s="26">
        <f>ROUND((G10*I10)/26*(J10+N10*0.5+P10*0.5),0)</f>
        <v/>
      </c>
      <c r="V10" s="26">
        <f>ROUND((F10+G10*I10)/26/8*S10,0)</f>
        <v/>
      </c>
      <c r="W10" s="26">
        <f>ROUND((F10+G10*I10)/26*L10,0)</f>
        <v/>
      </c>
      <c r="X10" s="26">
        <f>ROUND(R10*50000,0)</f>
        <v/>
      </c>
      <c r="Y10" s="26" t="n">
        <v>0</v>
      </c>
      <c r="Z10" s="26" t="n">
        <v>0</v>
      </c>
      <c r="AA10" s="26" t="n">
        <v>0</v>
      </c>
      <c r="AC10" s="26" t="n">
        <v>26666666.66666666</v>
      </c>
      <c r="AD10" s="26" t="n">
        <v>0</v>
      </c>
      <c r="AE10" s="26" t="n">
        <v>0</v>
      </c>
      <c r="AG10" s="27">
        <f>SUM(T10:AF10)</f>
        <v/>
      </c>
      <c r="AH10" s="26">
        <f>IF(X10&lt;=1200000,X10,1200000)</f>
        <v/>
      </c>
      <c r="AL10" s="26">
        <f>AG10-(AH10+Y10+V10)</f>
        <v/>
      </c>
      <c r="AM10" s="26" t="n">
        <v>0</v>
      </c>
      <c r="AP10" s="26" t="n">
        <v>0</v>
      </c>
      <c r="AQ10" s="26" t="n">
        <v>15500000</v>
      </c>
      <c r="AR10" s="17" t="n">
        <v>0</v>
      </c>
      <c r="AT10" s="26">
        <f>AQ10+AR10*6200000</f>
        <v/>
      </c>
      <c r="AU10" s="26">
        <f>IF((AL10+AM10-AP10-AT10)&lt;0,0,(AL10+AM10-AP10-AT10))</f>
        <v/>
      </c>
      <c r="AV10" s="26">
        <f>ROUND(IF(AU10&lt;=10000000,AU10*5%,IF(AU10&lt;=30000000,AU10*10%-500000,IF(AU10&lt;=60000000,AU10*20%-3500000,IF(AU10&lt;=100000000,AU10*30%-9500000,AU10*35%-14500000)))),0)</f>
        <v/>
      </c>
      <c r="AZ10" s="26">
        <f>ROUND(F10*0.5%,0)</f>
        <v/>
      </c>
      <c r="BB10" s="7">
        <f>ROUND(AG10-AP10-AV10-AZ10,0)</f>
        <v/>
      </c>
    </row>
    <row r="11">
      <c r="A11" s="17" t="n">
        <v>4</v>
      </c>
      <c r="C11" s="17" t="inlineStr">
        <is>
          <t>10005461</t>
        </is>
      </c>
      <c r="D11" s="18" t="inlineStr">
        <is>
          <t>Cao Văn Long</t>
        </is>
      </c>
      <c r="E11" s="18" t="inlineStr">
        <is>
          <t>Thợ sửa chữa</t>
        </is>
      </c>
      <c r="F11" s="26" t="n">
        <v>6000000</v>
      </c>
      <c r="G11" s="26" t="n">
        <v>10000000</v>
      </c>
      <c r="I11" s="17" t="n">
        <v>1</v>
      </c>
      <c r="J11" s="21">
        <f>Cham_Cong_Hang_Ngay!AK67</f>
        <v/>
      </c>
      <c r="L11" s="17">
        <f>Cham_Cong_Hang_Ngay!AO67</f>
        <v/>
      </c>
      <c r="N11" s="17" t="n">
        <v>0</v>
      </c>
      <c r="P11" s="17" t="n">
        <v>0</v>
      </c>
      <c r="R11" s="17">
        <f>Cham_Cong_Hang_Ngay!AP67</f>
        <v/>
      </c>
      <c r="S11" s="21">
        <f>Cham_Cong_Hang_Ngay!AQ67</f>
        <v/>
      </c>
      <c r="T11" s="26">
        <f>ROUND(F11/26*(J11+N11+P11),0)</f>
        <v/>
      </c>
      <c r="U11" s="26">
        <f>ROUND((G11*I11)/26*(J11+N11*0.5+P11*0.5),0)</f>
        <v/>
      </c>
      <c r="V11" s="26">
        <f>ROUND((F11+G11*I11)/26/8*S11,0)</f>
        <v/>
      </c>
      <c r="W11" s="26">
        <f>ROUND((F11+G11*I11)/26*L11,0)</f>
        <v/>
      </c>
      <c r="X11" s="26">
        <f>ROUND(R11*50000,0)</f>
        <v/>
      </c>
      <c r="Y11" s="26" t="n">
        <v>300000</v>
      </c>
      <c r="Z11" s="26" t="n">
        <v>0</v>
      </c>
      <c r="AA11" s="26" t="n">
        <v>0</v>
      </c>
      <c r="AC11" s="26" t="n">
        <v>0</v>
      </c>
      <c r="AD11" s="26" t="n">
        <v>596154</v>
      </c>
      <c r="AE11" s="26" t="n">
        <v>0</v>
      </c>
      <c r="AG11" s="27">
        <f>SUM(T11:AF11)</f>
        <v/>
      </c>
      <c r="AH11" s="26">
        <f>IF(X11&lt;=1200000,X11,1200000)</f>
        <v/>
      </c>
      <c r="AL11" s="26">
        <f>AG11-(AH11+Y11+V11)</f>
        <v/>
      </c>
      <c r="AM11" s="26" t="n">
        <v>800000</v>
      </c>
      <c r="AP11" s="26" t="n">
        <v>729750</v>
      </c>
      <c r="AQ11" s="26" t="n">
        <v>15500000</v>
      </c>
      <c r="AR11" s="17" t="n">
        <v>3</v>
      </c>
      <c r="AT11" s="26">
        <f>AQ11+AR11*6200000</f>
        <v/>
      </c>
      <c r="AU11" s="26">
        <f>IF((AL11+AM11-AP11-AT11)&lt;0,0,(AL11+AM11-AP11-AT11))</f>
        <v/>
      </c>
      <c r="AV11" s="26">
        <f>ROUND(IF(AU11&lt;=10000000,AU11*5%,IF(AU11&lt;=30000000,AU11*10%-500000,IF(AU11&lt;=60000000,AU11*20%-3500000,IF(AU11&lt;=100000000,AU11*30%-9500000,AU11*35%-14500000)))),0)</f>
        <v/>
      </c>
      <c r="AZ11" s="26">
        <f>ROUND(F11*0.5%,0)</f>
        <v/>
      </c>
      <c r="BB11" s="7">
        <f>ROUND(AG11-AP11-AV11-AZ11,0)</f>
        <v/>
      </c>
    </row>
    <row r="12">
      <c r="A12" s="17" t="n">
        <v>5</v>
      </c>
      <c r="C12" s="17" t="inlineStr">
        <is>
          <t>10005462</t>
        </is>
      </c>
      <c r="D12" s="18" t="inlineStr">
        <is>
          <t>Tiết Minh Toàn</t>
        </is>
      </c>
      <c r="E12" s="18" t="inlineStr">
        <is>
          <t>Thợ sửa chữa</t>
        </is>
      </c>
      <c r="F12" s="26" t="n">
        <v>6000000</v>
      </c>
      <c r="G12" s="26" t="n">
        <v>10000000</v>
      </c>
      <c r="I12" s="17" t="n">
        <v>1</v>
      </c>
      <c r="J12" s="21">
        <f>Cham_Cong_Hang_Ngay!AK68</f>
        <v/>
      </c>
      <c r="L12" s="17">
        <f>Cham_Cong_Hang_Ngay!AO68</f>
        <v/>
      </c>
      <c r="N12" s="17" t="n">
        <v>0</v>
      </c>
      <c r="P12" s="17" t="n">
        <v>0</v>
      </c>
      <c r="R12" s="17">
        <f>Cham_Cong_Hang_Ngay!AP68</f>
        <v/>
      </c>
      <c r="S12" s="21">
        <f>Cham_Cong_Hang_Ngay!AQ68</f>
        <v/>
      </c>
      <c r="T12" s="26">
        <f>ROUND(F12/26*(J12+N12+P12),0)</f>
        <v/>
      </c>
      <c r="U12" s="26">
        <f>ROUND((G12*I12)/26*(J12+N12*0.5+P12*0.5),0)</f>
        <v/>
      </c>
      <c r="V12" s="26">
        <f>ROUND((F12+G12*I12)/26/8*S12,0)</f>
        <v/>
      </c>
      <c r="W12" s="26">
        <f>ROUND((F12+G12*I12)/26*L12,0)</f>
        <v/>
      </c>
      <c r="X12" s="26">
        <f>ROUND(R12*50000,0)</f>
        <v/>
      </c>
      <c r="Y12" s="26" t="n">
        <v>300000</v>
      </c>
      <c r="Z12" s="26" t="n">
        <v>0</v>
      </c>
      <c r="AA12" s="26" t="n">
        <v>0</v>
      </c>
      <c r="AC12" s="26" t="n">
        <v>0</v>
      </c>
      <c r="AD12" s="26" t="n">
        <v>1192308</v>
      </c>
      <c r="AE12" s="26" t="n">
        <v>0</v>
      </c>
      <c r="AG12" s="27">
        <f>SUM(T12:AF12)</f>
        <v/>
      </c>
      <c r="AH12" s="26">
        <f>IF(X12&lt;=1200000,X12,1200000)</f>
        <v/>
      </c>
      <c r="AL12" s="26">
        <f>AG12-(AH12+Y12+V12)</f>
        <v/>
      </c>
      <c r="AM12" s="26" t="n">
        <v>800000</v>
      </c>
      <c r="AP12" s="26" t="n">
        <v>695100</v>
      </c>
      <c r="AQ12" s="26" t="n">
        <v>15500000</v>
      </c>
      <c r="AR12" s="17" t="n">
        <v>0</v>
      </c>
      <c r="AT12" s="26">
        <f>AQ12+AR12*6200000</f>
        <v/>
      </c>
      <c r="AU12" s="26">
        <f>IF((AL12+AM12-AP12-AT12)&lt;0,0,(AL12+AM12-AP12-AT12))</f>
        <v/>
      </c>
      <c r="AV12" s="26">
        <f>ROUND(IF(AU12&lt;=10000000,AU12*5%,IF(AU12&lt;=30000000,AU12*10%-500000,IF(AU12&lt;=60000000,AU12*20%-3500000,IF(AU12&lt;=100000000,AU12*30%-9500000,AU12*35%-14500000)))),0)</f>
        <v/>
      </c>
      <c r="AZ12" s="26">
        <f>ROUND(F12*0.5%,0)</f>
        <v/>
      </c>
      <c r="BB12" s="7">
        <f>ROUND(AG12-AP12-AV12-AZ12,0)</f>
        <v/>
      </c>
    </row>
    <row r="13">
      <c r="A13" s="17" t="n">
        <v>6</v>
      </c>
      <c r="C13" s="17" t="inlineStr">
        <is>
          <t>10008723.FCIC</t>
        </is>
      </c>
      <c r="D13" s="18" t="inlineStr">
        <is>
          <t>Nguyễn Văn Nhương</t>
        </is>
      </c>
      <c r="E13" s="18" t="inlineStr">
        <is>
          <t>Thợ sửa chữa</t>
        </is>
      </c>
      <c r="F13" s="26" t="n">
        <v>6000000</v>
      </c>
      <c r="G13" s="26" t="n">
        <v>10000000</v>
      </c>
      <c r="I13" s="17" t="n">
        <v>1</v>
      </c>
      <c r="J13" s="21">
        <f>Cham_Cong_Hang_Ngay!AK69</f>
        <v/>
      </c>
      <c r="L13" s="17">
        <f>Cham_Cong_Hang_Ngay!AO69</f>
        <v/>
      </c>
      <c r="N13" s="17" t="n">
        <v>0</v>
      </c>
      <c r="P13" s="17" t="n">
        <v>0</v>
      </c>
      <c r="R13" s="17">
        <f>Cham_Cong_Hang_Ngay!AP69</f>
        <v/>
      </c>
      <c r="S13" s="21">
        <f>Cham_Cong_Hang_Ngay!AQ69</f>
        <v/>
      </c>
      <c r="T13" s="26">
        <f>ROUND(F13/26*(J13+N13+P13),0)</f>
        <v/>
      </c>
      <c r="U13" s="26">
        <f>ROUND((G13*I13)/26*(J13+N13*0.5+P13*0.5),0)</f>
        <v/>
      </c>
      <c r="V13" s="26">
        <f>ROUND((F13+G13*I13)/26/8*S13,0)</f>
        <v/>
      </c>
      <c r="W13" s="26">
        <f>ROUND((F13+G13*I13)/26*L13,0)</f>
        <v/>
      </c>
      <c r="X13" s="26">
        <f>ROUND(R13*50000,0)</f>
        <v/>
      </c>
      <c r="Y13" s="26" t="n">
        <v>300000</v>
      </c>
      <c r="Z13" s="26" t="n">
        <v>0</v>
      </c>
      <c r="AA13" s="26" t="n">
        <v>0</v>
      </c>
      <c r="AC13" s="26" t="n">
        <v>0</v>
      </c>
      <c r="AD13" s="26" t="n">
        <v>596154</v>
      </c>
      <c r="AE13" s="26" t="n">
        <v>0</v>
      </c>
      <c r="AG13" s="27">
        <f>SUM(T13:AF13)</f>
        <v/>
      </c>
      <c r="AH13" s="26">
        <f>IF(X13&lt;=1200000,X13,1200000)</f>
        <v/>
      </c>
      <c r="AL13" s="26">
        <f>AG13-(AH13+Y13+V13)</f>
        <v/>
      </c>
      <c r="AM13" s="26" t="n">
        <v>800000</v>
      </c>
      <c r="AP13" s="26" t="n">
        <v>662550</v>
      </c>
      <c r="AQ13" s="26" t="n">
        <v>15500000</v>
      </c>
      <c r="AR13" s="17" t="n">
        <v>1</v>
      </c>
      <c r="AT13" s="26">
        <f>AQ13+AR13*6200000</f>
        <v/>
      </c>
      <c r="AU13" s="26">
        <f>IF((AL13+AM13-AP13-AT13)&lt;0,0,(AL13+AM13-AP13-AT13))</f>
        <v/>
      </c>
      <c r="AV13" s="26">
        <f>ROUND(IF(AU13&lt;=10000000,AU13*5%,IF(AU13&lt;=30000000,AU13*10%-500000,IF(AU13&lt;=60000000,AU13*20%-3500000,IF(AU13&lt;=100000000,AU13*30%-9500000,AU13*35%-14500000)))),0)</f>
        <v/>
      </c>
      <c r="AZ13" s="26">
        <f>ROUND(F13*0.5%,0)</f>
        <v/>
      </c>
      <c r="BB13" s="7">
        <f>ROUND(AG13-AP13-AV13-AZ13,0)</f>
        <v/>
      </c>
    </row>
    <row r="14">
      <c r="A14" s="28" t="inlineStr">
        <is>
          <t>CỘNG 8 - PHÒNG QUẢN LÝ THIẾT BỊ:</t>
        </is>
      </c>
      <c r="B14" s="5" t="n"/>
      <c r="C14" s="5" t="n"/>
      <c r="D14" s="5" t="n"/>
      <c r="E14" s="5" t="n"/>
      <c r="F14" s="29">
        <f>SUM(F8:F13)</f>
        <v/>
      </c>
      <c r="G14" s="29">
        <f>SUM(G8:G13)</f>
        <v/>
      </c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29">
        <f>SUM(T8:T13)</f>
        <v/>
      </c>
      <c r="U14" s="29">
        <f>SUM(U8:U13)</f>
        <v/>
      </c>
      <c r="V14" s="29">
        <f>SUM(V8:V13)</f>
        <v/>
      </c>
      <c r="W14" s="29">
        <f>SUM(W8:W13)</f>
        <v/>
      </c>
      <c r="X14" s="29">
        <f>SUM(X8:X13)</f>
        <v/>
      </c>
      <c r="Y14" s="29">
        <f>SUM(Y8:Y13)</f>
        <v/>
      </c>
      <c r="Z14" s="29">
        <f>SUM(Z8:Z13)</f>
        <v/>
      </c>
      <c r="AA14" s="29">
        <f>SUM(AA8:AA13)</f>
        <v/>
      </c>
      <c r="AB14" s="5" t="n"/>
      <c r="AC14" s="29">
        <f>SUM(AC8:AC13)</f>
        <v/>
      </c>
      <c r="AD14" s="29">
        <f>SUM(AD8:AD13)</f>
        <v/>
      </c>
      <c r="AE14" s="29">
        <f>SUM(AE8:AE13)</f>
        <v/>
      </c>
      <c r="AF14" s="5" t="n"/>
      <c r="AG14" s="29">
        <f>SUM(AG8:AG13)</f>
        <v/>
      </c>
      <c r="AH14" s="5" t="n"/>
      <c r="AI14" s="5" t="n"/>
      <c r="AJ14" s="5" t="n"/>
      <c r="AK14" s="5" t="n"/>
      <c r="AL14" s="29">
        <f>SUM(AL8:AL13)</f>
        <v/>
      </c>
      <c r="AM14" s="29">
        <f>SUM(AM8:AM13)</f>
        <v/>
      </c>
      <c r="AN14" s="5" t="n"/>
      <c r="AO14" s="5" t="n"/>
      <c r="AP14" s="29">
        <f>SUM(AP8:AP13)</f>
        <v/>
      </c>
      <c r="AQ14" s="5" t="n"/>
      <c r="AR14" s="5" t="n"/>
      <c r="AS14" s="5" t="n"/>
      <c r="AT14" s="5" t="n"/>
      <c r="AU14" s="5" t="n"/>
      <c r="AV14" s="29">
        <f>SUM(AV8:AV13)</f>
        <v/>
      </c>
      <c r="AW14" s="5" t="n"/>
      <c r="AX14" s="5" t="n"/>
      <c r="AY14" s="5" t="n"/>
      <c r="AZ14" s="29">
        <f>SUM(AZ8:AZ13)</f>
        <v/>
      </c>
      <c r="BA14" s="5" t="n"/>
      <c r="BB14" s="29">
        <f>SUM(BB8:BB13)</f>
        <v/>
      </c>
      <c r="BC14" s="5" t="n"/>
    </row>
    <row r="15">
      <c r="A15" s="16" t="inlineStr">
        <is>
          <t>9- PHÒNG QUẢN LÝ THI CÔNG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5" t="n"/>
      <c r="AM15" s="5" t="n"/>
      <c r="AN15" s="5" t="n"/>
      <c r="AO15" s="5" t="n"/>
      <c r="AP15" s="5" t="n"/>
      <c r="AQ15" s="5" t="n"/>
      <c r="AR15" s="5" t="n"/>
      <c r="AS15" s="5" t="n"/>
      <c r="AT15" s="5" t="n"/>
      <c r="AU15" s="5" t="n"/>
      <c r="AV15" s="5" t="n"/>
      <c r="AW15" s="5" t="n"/>
      <c r="AX15" s="5" t="n"/>
      <c r="AY15" s="5" t="n"/>
      <c r="AZ15" s="5" t="n"/>
      <c r="BA15" s="5" t="n"/>
      <c r="BB15" s="5" t="n"/>
      <c r="BC15" s="5" t="n"/>
    </row>
    <row r="16">
      <c r="A16" s="17" t="n">
        <v>7</v>
      </c>
      <c r="C16" s="17" t="inlineStr">
        <is>
          <t>10002528.FCIC</t>
        </is>
      </c>
      <c r="D16" s="18" t="inlineStr">
        <is>
          <t>Lê Đình Xuyên</t>
        </is>
      </c>
      <c r="E16" s="18" t="inlineStr">
        <is>
          <t>Nhân viên Vật tư</t>
        </is>
      </c>
      <c r="F16" s="26" t="n">
        <v>6000000</v>
      </c>
      <c r="G16" s="26" t="n">
        <v>10000000</v>
      </c>
      <c r="I16" s="17" t="n">
        <v>1</v>
      </c>
      <c r="J16" s="21">
        <f>Cham_Cong_Hang_Ngay!AK70</f>
        <v/>
      </c>
      <c r="L16" s="17">
        <f>Cham_Cong_Hang_Ngay!AO70</f>
        <v/>
      </c>
      <c r="N16" s="17" t="n">
        <v>0</v>
      </c>
      <c r="P16" s="17" t="n">
        <v>0</v>
      </c>
      <c r="R16" s="17">
        <f>Cham_Cong_Hang_Ngay!AP70</f>
        <v/>
      </c>
      <c r="S16" s="21">
        <f>Cham_Cong_Hang_Ngay!AQ70</f>
        <v/>
      </c>
      <c r="T16" s="26">
        <f>ROUND(F16/26*(J16+N16+P16),0)</f>
        <v/>
      </c>
      <c r="U16" s="26">
        <f>ROUND((G16*I16)/26*(J16+N16*0.5+P16*0.5),0)</f>
        <v/>
      </c>
      <c r="V16" s="26">
        <f>ROUND((F16+G16*I16)/26/8*S16,0)</f>
        <v/>
      </c>
      <c r="W16" s="26">
        <f>ROUND((F16+G16*I16)/26*L16,0)</f>
        <v/>
      </c>
      <c r="X16" s="26">
        <f>ROUND(R16*50000,0)</f>
        <v/>
      </c>
      <c r="Y16" s="26" t="n">
        <v>500000</v>
      </c>
      <c r="Z16" s="26" t="n">
        <v>0</v>
      </c>
      <c r="AA16" s="26" t="n">
        <v>0</v>
      </c>
      <c r="AC16" s="26" t="n">
        <v>0</v>
      </c>
      <c r="AD16" s="26" t="n">
        <v>576923</v>
      </c>
      <c r="AE16" s="26" t="n">
        <v>0</v>
      </c>
      <c r="AG16" s="27">
        <f>SUM(T16:AF16)</f>
        <v/>
      </c>
      <c r="AH16" s="26">
        <f>IF(X16&lt;=1200000,X16,1200000)</f>
        <v/>
      </c>
      <c r="AL16" s="26">
        <f>AG16-(AH16+Y16+V16)</f>
        <v/>
      </c>
      <c r="AM16" s="26" t="n">
        <v>1000000</v>
      </c>
      <c r="AP16" s="26" t="n">
        <v>780150</v>
      </c>
      <c r="AQ16" s="26" t="n">
        <v>15500000</v>
      </c>
      <c r="AR16" s="17" t="n">
        <v>2</v>
      </c>
      <c r="AT16" s="26">
        <f>AQ16+AR16*6200000</f>
        <v/>
      </c>
      <c r="AU16" s="26">
        <f>IF((AL16+AM16-AP16-AT16)&lt;0,0,(AL16+AM16-AP16-AT16))</f>
        <v/>
      </c>
      <c r="AV16" s="26">
        <f>ROUND(IF(AU16&lt;=10000000,AU16*5%,IF(AU16&lt;=30000000,AU16*10%-500000,IF(AU16&lt;=60000000,AU16*20%-3500000,IF(AU16&lt;=100000000,AU16*30%-9500000,AU16*35%-14500000)))),0)</f>
        <v/>
      </c>
      <c r="AZ16" s="26">
        <f>ROUND(F16*0.5%,0)</f>
        <v/>
      </c>
      <c r="BB16" s="7">
        <f>ROUND(AG16-AP16-AV16-AZ16,0)</f>
        <v/>
      </c>
    </row>
    <row r="17">
      <c r="A17" s="17" t="n">
        <v>8</v>
      </c>
      <c r="C17" s="17" t="inlineStr">
        <is>
          <t>10003327.FCIC</t>
        </is>
      </c>
      <c r="D17" s="18" t="inlineStr">
        <is>
          <t>Nguyễn Đình Bình</t>
        </is>
      </c>
      <c r="E17" s="18" t="inlineStr">
        <is>
          <t>Trắc đạc</t>
        </is>
      </c>
      <c r="F17" s="26" t="n">
        <v>6000000</v>
      </c>
      <c r="G17" s="26" t="n">
        <v>10000000</v>
      </c>
      <c r="I17" s="17" t="n">
        <v>1</v>
      </c>
      <c r="J17" s="21">
        <f>Cham_Cong_Hang_Ngay!AK71</f>
        <v/>
      </c>
      <c r="L17" s="17">
        <f>Cham_Cong_Hang_Ngay!AO71</f>
        <v/>
      </c>
      <c r="N17" s="17" t="n">
        <v>0</v>
      </c>
      <c r="P17" s="17" t="n">
        <v>0</v>
      </c>
      <c r="R17" s="17">
        <f>Cham_Cong_Hang_Ngay!AP71</f>
        <v/>
      </c>
      <c r="S17" s="21">
        <f>Cham_Cong_Hang_Ngay!AQ71</f>
        <v/>
      </c>
      <c r="T17" s="26">
        <f>ROUND(F17/26*(J17+N17+P17),0)</f>
        <v/>
      </c>
      <c r="U17" s="26">
        <f>ROUND((G17*I17)/26*(J17+N17*0.5+P17*0.5),0)</f>
        <v/>
      </c>
      <c r="V17" s="26">
        <f>ROUND((F17+G17*I17)/26/8*S17,0)</f>
        <v/>
      </c>
      <c r="W17" s="26">
        <f>ROUND((F17+G17*I17)/26*L17,0)</f>
        <v/>
      </c>
      <c r="X17" s="26">
        <f>ROUND(R17*50000,0)</f>
        <v/>
      </c>
      <c r="Y17" s="26" t="n">
        <v>500000</v>
      </c>
      <c r="Z17" s="26" t="n">
        <v>0</v>
      </c>
      <c r="AA17" s="26" t="n">
        <v>0</v>
      </c>
      <c r="AC17" s="26" t="n">
        <v>0</v>
      </c>
      <c r="AD17" s="26" t="n">
        <v>538462</v>
      </c>
      <c r="AE17" s="26" t="n">
        <v>0</v>
      </c>
      <c r="AG17" s="27">
        <f>SUM(T17:AF17)</f>
        <v/>
      </c>
      <c r="AH17" s="26">
        <f>IF(X17&lt;=1200000,X17,1200000)</f>
        <v/>
      </c>
      <c r="AL17" s="26">
        <f>AG17-(AH17+Y17+V17)</f>
        <v/>
      </c>
      <c r="AM17" s="26" t="n">
        <v>1000000</v>
      </c>
      <c r="AP17" s="26" t="n">
        <v>861000</v>
      </c>
      <c r="AQ17" s="26" t="n">
        <v>15500000</v>
      </c>
      <c r="AR17" s="17" t="n">
        <v>3</v>
      </c>
      <c r="AT17" s="26">
        <f>AQ17+AR17*6200000</f>
        <v/>
      </c>
      <c r="AU17" s="26">
        <f>IF((AL17+AM17-AP17-AT17)&lt;0,0,(AL17+AM17-AP17-AT17))</f>
        <v/>
      </c>
      <c r="AV17" s="26">
        <f>ROUND(IF(AU17&lt;=10000000,AU17*5%,IF(AU17&lt;=30000000,AU17*10%-500000,IF(AU17&lt;=60000000,AU17*20%-3500000,IF(AU17&lt;=100000000,AU17*30%-9500000,AU17*35%-14500000)))),0)</f>
        <v/>
      </c>
      <c r="AZ17" s="26">
        <f>ROUND(F17*0.5%,0)</f>
        <v/>
      </c>
      <c r="BB17" s="7">
        <f>ROUND(AG17-AP17-AV17-AZ17,0)</f>
        <v/>
      </c>
    </row>
    <row r="18">
      <c r="A18" s="17" t="n">
        <v>9</v>
      </c>
      <c r="C18" s="17" t="inlineStr">
        <is>
          <t>10003412.FCIC</t>
        </is>
      </c>
      <c r="D18" s="18" t="inlineStr">
        <is>
          <t>Đặng Anh Tuấn</t>
        </is>
      </c>
      <c r="E18" s="18" t="inlineStr">
        <is>
          <t>Giám đốc dự án</t>
        </is>
      </c>
      <c r="F18" s="26" t="n">
        <v>6000000</v>
      </c>
      <c r="G18" s="26" t="n">
        <v>10000000</v>
      </c>
      <c r="I18" s="17" t="n">
        <v>1</v>
      </c>
      <c r="J18" s="21">
        <f>Cham_Cong_Hang_Ngay!AK72</f>
        <v/>
      </c>
      <c r="L18" s="17">
        <f>Cham_Cong_Hang_Ngay!AO72</f>
        <v/>
      </c>
      <c r="N18" s="17" t="n">
        <v>0</v>
      </c>
      <c r="P18" s="17" t="n">
        <v>0</v>
      </c>
      <c r="R18" s="17">
        <f>Cham_Cong_Hang_Ngay!AP72</f>
        <v/>
      </c>
      <c r="S18" s="21">
        <f>Cham_Cong_Hang_Ngay!AQ72</f>
        <v/>
      </c>
      <c r="T18" s="26">
        <f>ROUND(F18/26*(J18+N18+P18),0)</f>
        <v/>
      </c>
      <c r="U18" s="26">
        <f>ROUND((G18*I18)/26*(J18+N18*0.5+P18*0.5),0)</f>
        <v/>
      </c>
      <c r="V18" s="26">
        <f>ROUND((F18+G18*I18)/26/8*S18,0)</f>
        <v/>
      </c>
      <c r="W18" s="26">
        <f>ROUND((F18+G18*I18)/26*L18,0)</f>
        <v/>
      </c>
      <c r="X18" s="26">
        <f>ROUND(R18*50000,0)</f>
        <v/>
      </c>
      <c r="Y18" s="26" t="n">
        <v>1000000</v>
      </c>
      <c r="Z18" s="26" t="n">
        <v>0</v>
      </c>
      <c r="AA18" s="26" t="n">
        <v>0</v>
      </c>
      <c r="AC18" s="26" t="n">
        <v>0</v>
      </c>
      <c r="AD18" s="26" t="n">
        <v>500000</v>
      </c>
      <c r="AE18" s="26" t="n">
        <v>0</v>
      </c>
      <c r="AG18" s="27">
        <f>SUM(T18:AF18)</f>
        <v/>
      </c>
      <c r="AH18" s="26">
        <f>IF(X18&lt;=1200000,X18,1200000)</f>
        <v/>
      </c>
      <c r="AL18" s="26">
        <f>AG18-(AH18+Y18+V18)</f>
        <v/>
      </c>
      <c r="AM18" s="26" t="n">
        <v>1500000</v>
      </c>
      <c r="AP18" s="26" t="n">
        <v>1116150</v>
      </c>
      <c r="AQ18" s="26" t="n">
        <v>15500000</v>
      </c>
      <c r="AR18" s="17" t="n">
        <v>1</v>
      </c>
      <c r="AT18" s="26">
        <f>AQ18+AR18*6200000</f>
        <v/>
      </c>
      <c r="AU18" s="26">
        <f>IF((AL18+AM18-AP18-AT18)&lt;0,0,(AL18+AM18-AP18-AT18))</f>
        <v/>
      </c>
      <c r="AV18" s="26">
        <f>ROUND(IF(AU18&lt;=10000000,AU18*5%,IF(AU18&lt;=30000000,AU18*10%-500000,IF(AU18&lt;=60000000,AU18*20%-3500000,IF(AU18&lt;=100000000,AU18*30%-9500000,AU18*35%-14500000)))),0)</f>
        <v/>
      </c>
      <c r="AZ18" s="26">
        <f>ROUND(F18*0.5%,0)</f>
        <v/>
      </c>
      <c r="BB18" s="7">
        <f>ROUND(AG18-AP18-AV18-AZ18,0)</f>
        <v/>
      </c>
    </row>
    <row r="19">
      <c r="A19" s="17" t="n">
        <v>10</v>
      </c>
      <c r="C19" s="17" t="inlineStr">
        <is>
          <t>10003455.FCIC</t>
        </is>
      </c>
      <c r="D19" s="18" t="inlineStr">
        <is>
          <t>Đỗ Ngọc Quý</t>
        </is>
      </c>
      <c r="E19" s="18" t="inlineStr">
        <is>
          <t>Chỉ huy trưởng</t>
        </is>
      </c>
      <c r="F19" s="26" t="n">
        <v>6000000</v>
      </c>
      <c r="G19" s="26" t="n">
        <v>10000000</v>
      </c>
      <c r="I19" s="17" t="n">
        <v>1</v>
      </c>
      <c r="J19" s="21">
        <f>Cham_Cong_Hang_Ngay!AK73</f>
        <v/>
      </c>
      <c r="L19" s="17">
        <f>Cham_Cong_Hang_Ngay!AO73</f>
        <v/>
      </c>
      <c r="N19" s="17" t="n">
        <v>0</v>
      </c>
      <c r="P19" s="17" t="n">
        <v>0</v>
      </c>
      <c r="R19" s="17">
        <f>Cham_Cong_Hang_Ngay!AP73</f>
        <v/>
      </c>
      <c r="S19" s="21">
        <f>Cham_Cong_Hang_Ngay!AQ73</f>
        <v/>
      </c>
      <c r="T19" s="26">
        <f>ROUND(F19/26*(J19+N19+P19),0)</f>
        <v/>
      </c>
      <c r="U19" s="26">
        <f>ROUND((G19*I19)/26*(J19+N19*0.5+P19*0.5),0)</f>
        <v/>
      </c>
      <c r="V19" s="26">
        <f>ROUND((F19+G19*I19)/26/8*S19,0)</f>
        <v/>
      </c>
      <c r="W19" s="26">
        <f>ROUND((F19+G19*I19)/26*L19,0)</f>
        <v/>
      </c>
      <c r="X19" s="26">
        <f>ROUND(R19*50000,0)</f>
        <v/>
      </c>
      <c r="Y19" s="26" t="n">
        <v>500000</v>
      </c>
      <c r="Z19" s="26" t="n">
        <v>0</v>
      </c>
      <c r="AA19" s="26" t="n">
        <v>0</v>
      </c>
      <c r="AC19" s="26" t="n">
        <v>0</v>
      </c>
      <c r="AD19" s="26" t="n">
        <v>538462</v>
      </c>
      <c r="AE19" s="26" t="n">
        <v>0</v>
      </c>
      <c r="AG19" s="27">
        <f>SUM(T19:AF19)</f>
        <v/>
      </c>
      <c r="AH19" s="26">
        <f>IF(X19&lt;=1200000,X19,1200000)</f>
        <v/>
      </c>
      <c r="AL19" s="26">
        <f>AG19-(AH19+Y19+V19)</f>
        <v/>
      </c>
      <c r="AM19" s="26" t="n">
        <v>1000000</v>
      </c>
      <c r="AP19" s="26" t="n">
        <v>817950</v>
      </c>
      <c r="AQ19" s="26" t="n">
        <v>15500000</v>
      </c>
      <c r="AR19" s="17" t="n">
        <v>0</v>
      </c>
      <c r="AT19" s="26">
        <f>AQ19+AR19*6200000</f>
        <v/>
      </c>
      <c r="AU19" s="26">
        <f>IF((AL19+AM19-AP19-AT19)&lt;0,0,(AL19+AM19-AP19-AT19))</f>
        <v/>
      </c>
      <c r="AV19" s="26">
        <f>ROUND(IF(AU19&lt;=10000000,AU19*5%,IF(AU19&lt;=30000000,AU19*10%-500000,IF(AU19&lt;=60000000,AU19*20%-3500000,IF(AU19&lt;=100000000,AU19*30%-9500000,AU19*35%-14500000)))),0)</f>
        <v/>
      </c>
      <c r="AZ19" s="26">
        <f>ROUND(F19*0.5%,0)</f>
        <v/>
      </c>
      <c r="BB19" s="7">
        <f>ROUND(AG19-AP19-AV19-AZ19,0)</f>
        <v/>
      </c>
    </row>
    <row r="20">
      <c r="A20" s="17" t="n">
        <v>11</v>
      </c>
      <c r="C20" s="17" t="inlineStr">
        <is>
          <t>10003538.FCIC</t>
        </is>
      </c>
      <c r="D20" s="18" t="inlineStr">
        <is>
          <t>An Văn Trung</t>
        </is>
      </c>
      <c r="E20" s="18" t="inlineStr">
        <is>
          <t>Kỹ sư chất lượng</t>
        </is>
      </c>
      <c r="F20" s="26" t="n">
        <v>6000000</v>
      </c>
      <c r="G20" s="26" t="n">
        <v>10000000</v>
      </c>
      <c r="I20" s="17" t="n">
        <v>1</v>
      </c>
      <c r="J20" s="21">
        <f>Cham_Cong_Hang_Ngay!AK74</f>
        <v/>
      </c>
      <c r="L20" s="17">
        <f>Cham_Cong_Hang_Ngay!AO74</f>
        <v/>
      </c>
      <c r="N20" s="17" t="n">
        <v>0</v>
      </c>
      <c r="P20" s="17" t="n">
        <v>0</v>
      </c>
      <c r="R20" s="17">
        <f>Cham_Cong_Hang_Ngay!AP74</f>
        <v/>
      </c>
      <c r="S20" s="21">
        <f>Cham_Cong_Hang_Ngay!AQ74</f>
        <v/>
      </c>
      <c r="T20" s="26">
        <f>ROUND(F20/26*(J20+N20+P20),0)</f>
        <v/>
      </c>
      <c r="U20" s="26">
        <f>ROUND((G20*I20)/26*(J20+N20*0.5+P20*0.5),0)</f>
        <v/>
      </c>
      <c r="V20" s="26">
        <f>ROUND((F20+G20*I20)/26/8*S20,0)</f>
        <v/>
      </c>
      <c r="W20" s="26">
        <f>ROUND((F20+G20*I20)/26*L20,0)</f>
        <v/>
      </c>
      <c r="X20" s="26">
        <f>ROUND(R20*50000,0)</f>
        <v/>
      </c>
      <c r="Y20" s="26" t="n">
        <v>500000</v>
      </c>
      <c r="Z20" s="26" t="n">
        <v>0</v>
      </c>
      <c r="AA20" s="26" t="n">
        <v>0</v>
      </c>
      <c r="AC20" s="26" t="n">
        <v>0</v>
      </c>
      <c r="AD20" s="26" t="n">
        <v>221154</v>
      </c>
      <c r="AE20" s="26" t="n">
        <v>0</v>
      </c>
      <c r="AG20" s="27">
        <f>SUM(T20:AF20)</f>
        <v/>
      </c>
      <c r="AH20" s="26">
        <f>IF(X20&lt;=1200000,X20,1200000)</f>
        <v/>
      </c>
      <c r="AL20" s="26">
        <f>AG20-(AH20+Y20+V20)</f>
        <v/>
      </c>
      <c r="AM20" s="26" t="n">
        <v>1000000</v>
      </c>
      <c r="AP20" s="26" t="n">
        <v>861000</v>
      </c>
      <c r="AQ20" s="26" t="n">
        <v>15500000</v>
      </c>
      <c r="AR20" s="17" t="n">
        <v>2</v>
      </c>
      <c r="AT20" s="26">
        <f>AQ20+AR20*6200000</f>
        <v/>
      </c>
      <c r="AU20" s="26">
        <f>IF((AL20+AM20-AP20-AT20)&lt;0,0,(AL20+AM20-AP20-AT20))</f>
        <v/>
      </c>
      <c r="AV20" s="26">
        <f>ROUND(IF(AU20&lt;=10000000,AU20*5%,IF(AU20&lt;=30000000,AU20*10%-500000,IF(AU20&lt;=60000000,AU20*20%-3500000,IF(AU20&lt;=100000000,AU20*30%-9500000,AU20*35%-14500000)))),0)</f>
        <v/>
      </c>
      <c r="AZ20" s="26">
        <f>ROUND(F20*0.5%,0)</f>
        <v/>
      </c>
      <c r="BB20" s="7">
        <f>ROUND(AG20-AP20-AV20-AZ20,0)</f>
        <v/>
      </c>
    </row>
    <row r="21">
      <c r="A21" s="17" t="n">
        <v>12</v>
      </c>
      <c r="C21" s="17" t="inlineStr">
        <is>
          <t>10003661.FCIC</t>
        </is>
      </c>
      <c r="D21" s="18" t="inlineStr">
        <is>
          <t>Bùi Huy Quang</t>
        </is>
      </c>
      <c r="E21" s="18" t="inlineStr">
        <is>
          <t>Chỉ huy trưởng</t>
        </is>
      </c>
      <c r="F21" s="26" t="n">
        <v>6000000</v>
      </c>
      <c r="G21" s="26" t="n">
        <v>10000000</v>
      </c>
      <c r="I21" s="17" t="n">
        <v>1</v>
      </c>
      <c r="J21" s="21">
        <f>Cham_Cong_Hang_Ngay!AK75</f>
        <v/>
      </c>
      <c r="L21" s="17">
        <f>Cham_Cong_Hang_Ngay!AO75</f>
        <v/>
      </c>
      <c r="N21" s="17" t="n">
        <v>0</v>
      </c>
      <c r="P21" s="17" t="n">
        <v>0</v>
      </c>
      <c r="R21" s="17">
        <f>Cham_Cong_Hang_Ngay!AP75</f>
        <v/>
      </c>
      <c r="S21" s="21">
        <f>Cham_Cong_Hang_Ngay!AQ75</f>
        <v/>
      </c>
      <c r="T21" s="26">
        <f>ROUND(F21/26*(J21+N21+P21),0)</f>
        <v/>
      </c>
      <c r="U21" s="26">
        <f>ROUND((G21*I21)/26*(J21+N21*0.5+P21*0.5),0)</f>
        <v/>
      </c>
      <c r="V21" s="26">
        <f>ROUND((F21+G21*I21)/26/8*S21,0)</f>
        <v/>
      </c>
      <c r="W21" s="26">
        <f>ROUND((F21+G21*I21)/26*L21,0)</f>
        <v/>
      </c>
      <c r="X21" s="26">
        <f>ROUND(R21*50000,0)</f>
        <v/>
      </c>
      <c r="Y21" s="26" t="n">
        <v>500000</v>
      </c>
      <c r="Z21" s="26" t="n">
        <v>0</v>
      </c>
      <c r="AA21" s="26" t="n">
        <v>0</v>
      </c>
      <c r="AC21" s="26" t="n">
        <v>0</v>
      </c>
      <c r="AD21" s="26" t="n">
        <v>480769</v>
      </c>
      <c r="AE21" s="26" t="n">
        <v>0</v>
      </c>
      <c r="AG21" s="27">
        <f>SUM(T21:AF21)</f>
        <v/>
      </c>
      <c r="AH21" s="26">
        <f>IF(X21&lt;=1200000,X21,1200000)</f>
        <v/>
      </c>
      <c r="AL21" s="26">
        <f>AG21-(AH21+Y21+V21)</f>
        <v/>
      </c>
      <c r="AM21" s="26" t="n">
        <v>1000000</v>
      </c>
      <c r="AP21" s="26" t="n">
        <v>907200</v>
      </c>
      <c r="AQ21" s="26" t="n">
        <v>15500000</v>
      </c>
      <c r="AR21" s="17" t="n">
        <v>3</v>
      </c>
      <c r="AT21" s="26">
        <f>AQ21+AR21*6200000</f>
        <v/>
      </c>
      <c r="AU21" s="26">
        <f>IF((AL21+AM21-AP21-AT21)&lt;0,0,(AL21+AM21-AP21-AT21))</f>
        <v/>
      </c>
      <c r="AV21" s="26">
        <f>ROUND(IF(AU21&lt;=10000000,AU21*5%,IF(AU21&lt;=30000000,AU21*10%-500000,IF(AU21&lt;=60000000,AU21*20%-3500000,IF(AU21&lt;=100000000,AU21*30%-9500000,AU21*35%-14500000)))),0)</f>
        <v/>
      </c>
      <c r="AZ21" s="26">
        <f>ROUND(F21*0.5%,0)</f>
        <v/>
      </c>
      <c r="BB21" s="7">
        <f>ROUND(AG21-AP21-AV21-AZ21,0)</f>
        <v/>
      </c>
    </row>
    <row r="22">
      <c r="A22" s="17" t="n">
        <v>13</v>
      </c>
      <c r="C22" s="17" t="inlineStr">
        <is>
          <t>10003684.FCIC</t>
        </is>
      </c>
      <c r="D22" s="18" t="inlineStr">
        <is>
          <t>Đỗ Đăng Đức</t>
        </is>
      </c>
      <c r="E22" s="18" t="inlineStr">
        <is>
          <t>Kỹ sư chất lượng</t>
        </is>
      </c>
      <c r="F22" s="26" t="n">
        <v>6000000</v>
      </c>
      <c r="G22" s="26" t="n">
        <v>10000000</v>
      </c>
      <c r="I22" s="17" t="n">
        <v>1</v>
      </c>
      <c r="J22" s="21">
        <f>Cham_Cong_Hang_Ngay!AK76</f>
        <v/>
      </c>
      <c r="L22" s="17">
        <f>Cham_Cong_Hang_Ngay!AO76</f>
        <v/>
      </c>
      <c r="N22" s="17" t="n">
        <v>0</v>
      </c>
      <c r="P22" s="17" t="n">
        <v>0</v>
      </c>
      <c r="R22" s="17">
        <f>Cham_Cong_Hang_Ngay!AP76</f>
        <v/>
      </c>
      <c r="S22" s="21">
        <f>Cham_Cong_Hang_Ngay!AQ76</f>
        <v/>
      </c>
      <c r="T22" s="26">
        <f>ROUND(F22/26*(J22+N22+P22),0)</f>
        <v/>
      </c>
      <c r="U22" s="26">
        <f>ROUND((G22*I22)/26*(J22+N22*0.5+P22*0.5),0)</f>
        <v/>
      </c>
      <c r="V22" s="26">
        <f>ROUND((F22+G22*I22)/26/8*S22,0)</f>
        <v/>
      </c>
      <c r="W22" s="26">
        <f>ROUND((F22+G22*I22)/26*L22,0)</f>
        <v/>
      </c>
      <c r="X22" s="26">
        <f>ROUND(R22*50000,0)</f>
        <v/>
      </c>
      <c r="Y22" s="26" t="n">
        <v>500000</v>
      </c>
      <c r="Z22" s="26" t="n">
        <v>0</v>
      </c>
      <c r="AA22" s="26" t="n">
        <v>0</v>
      </c>
      <c r="AC22" s="26" t="n">
        <v>0</v>
      </c>
      <c r="AD22" s="26" t="n">
        <v>288462</v>
      </c>
      <c r="AE22" s="26" t="n">
        <v>0</v>
      </c>
      <c r="AG22" s="27">
        <f>SUM(T22:AF22)</f>
        <v/>
      </c>
      <c r="AH22" s="26">
        <f>IF(X22&lt;=1200000,X22,1200000)</f>
        <v/>
      </c>
      <c r="AL22" s="26">
        <f>AG22-(AH22+Y22+V22)</f>
        <v/>
      </c>
      <c r="AM22" s="26" t="n">
        <v>300000</v>
      </c>
      <c r="AP22" s="26" t="n">
        <v>630000</v>
      </c>
      <c r="AQ22" s="26" t="n">
        <v>15500000</v>
      </c>
      <c r="AR22" s="17" t="n">
        <v>2</v>
      </c>
      <c r="AT22" s="26">
        <f>AQ22+AR22*6200000</f>
        <v/>
      </c>
      <c r="AU22" s="26">
        <f>IF((AL22+AM22-AP22-AT22)&lt;0,0,(AL22+AM22-AP22-AT22))</f>
        <v/>
      </c>
      <c r="AV22" s="26">
        <f>ROUND(IF(AU22&lt;=10000000,AU22*5%,IF(AU22&lt;=30000000,AU22*10%-500000,IF(AU22&lt;=60000000,AU22*20%-3500000,IF(AU22&lt;=100000000,AU22*30%-9500000,AU22*35%-14500000)))),0)</f>
        <v/>
      </c>
      <c r="AZ22" s="26">
        <f>ROUND(F22*0.5%,0)</f>
        <v/>
      </c>
      <c r="BB22" s="7">
        <f>ROUND(AG22-AP22-AV22-AZ22,0)</f>
        <v/>
      </c>
    </row>
    <row r="23">
      <c r="A23" s="17" t="n">
        <v>14</v>
      </c>
      <c r="C23" s="17" t="inlineStr">
        <is>
          <t>10004035</t>
        </is>
      </c>
      <c r="D23" s="18" t="inlineStr">
        <is>
          <t>Phan Thế Vinh</t>
        </is>
      </c>
      <c r="E23" s="18" t="inlineStr">
        <is>
          <t>Chỉ huy trưởng</t>
        </is>
      </c>
      <c r="F23" s="26" t="n">
        <v>6000000</v>
      </c>
      <c r="G23" s="26" t="n">
        <v>10000000</v>
      </c>
      <c r="I23" s="17" t="n">
        <v>1</v>
      </c>
      <c r="J23" s="21">
        <f>Cham_Cong_Hang_Ngay!AK77</f>
        <v/>
      </c>
      <c r="L23" s="17">
        <f>Cham_Cong_Hang_Ngay!AO77</f>
        <v/>
      </c>
      <c r="N23" s="17" t="n">
        <v>0</v>
      </c>
      <c r="P23" s="17" t="n">
        <v>0</v>
      </c>
      <c r="R23" s="17">
        <f>Cham_Cong_Hang_Ngay!AP77</f>
        <v/>
      </c>
      <c r="S23" s="21">
        <f>Cham_Cong_Hang_Ngay!AQ77</f>
        <v/>
      </c>
      <c r="T23" s="26">
        <f>ROUND(F23/26*(J23+N23+P23),0)</f>
        <v/>
      </c>
      <c r="U23" s="26">
        <f>ROUND((G23*I23)/26*(J23+N23*0.5+P23*0.5),0)</f>
        <v/>
      </c>
      <c r="V23" s="26">
        <f>ROUND((F23+G23*I23)/26/8*S23,0)</f>
        <v/>
      </c>
      <c r="W23" s="26">
        <f>ROUND((F23+G23*I23)/26*L23,0)</f>
        <v/>
      </c>
      <c r="X23" s="26">
        <f>ROUND(R23*50000,0)</f>
        <v/>
      </c>
      <c r="Y23" s="26" t="n">
        <v>500000</v>
      </c>
      <c r="Z23" s="26" t="n">
        <v>0</v>
      </c>
      <c r="AA23" s="26" t="n">
        <v>0</v>
      </c>
      <c r="AC23" s="26" t="n">
        <v>0</v>
      </c>
      <c r="AD23" s="26" t="n">
        <v>500000</v>
      </c>
      <c r="AE23" s="26" t="n">
        <v>0</v>
      </c>
      <c r="AG23" s="27">
        <f>SUM(T23:AF23)</f>
        <v/>
      </c>
      <c r="AH23" s="26">
        <f>IF(X23&lt;=1200000,X23,1200000)</f>
        <v/>
      </c>
      <c r="AL23" s="26">
        <f>AG23-(AH23+Y23+V23)</f>
        <v/>
      </c>
      <c r="AM23" s="26" t="n">
        <v>1000000</v>
      </c>
      <c r="AP23" s="26" t="n">
        <v>861000</v>
      </c>
      <c r="AQ23" s="26" t="n">
        <v>15500000</v>
      </c>
      <c r="AR23" s="17" t="n">
        <v>2</v>
      </c>
      <c r="AT23" s="26">
        <f>AQ23+AR23*6200000</f>
        <v/>
      </c>
      <c r="AU23" s="26">
        <f>IF((AL23+AM23-AP23-AT23)&lt;0,0,(AL23+AM23-AP23-AT23))</f>
        <v/>
      </c>
      <c r="AV23" s="26">
        <f>ROUND(IF(AU23&lt;=10000000,AU23*5%,IF(AU23&lt;=30000000,AU23*10%-500000,IF(AU23&lt;=60000000,AU23*20%-3500000,IF(AU23&lt;=100000000,AU23*30%-9500000,AU23*35%-14500000)))),0)</f>
        <v/>
      </c>
      <c r="AZ23" s="26">
        <f>ROUND(F23*0.5%,0)</f>
        <v/>
      </c>
      <c r="BB23" s="7">
        <f>ROUND(AG23-AP23-AV23-AZ23,0)</f>
        <v/>
      </c>
    </row>
    <row r="24">
      <c r="A24" s="17" t="n">
        <v>15</v>
      </c>
      <c r="C24" s="17" t="inlineStr">
        <is>
          <t>10004052</t>
        </is>
      </c>
      <c r="D24" s="18" t="inlineStr">
        <is>
          <t>Nguyễn Phú Hoài</t>
        </is>
      </c>
      <c r="E24" s="18" t="inlineStr">
        <is>
          <t>HSE</t>
        </is>
      </c>
      <c r="F24" s="26" t="n">
        <v>6000000</v>
      </c>
      <c r="G24" s="26" t="n">
        <v>10000000</v>
      </c>
      <c r="I24" s="17" t="n">
        <v>1</v>
      </c>
      <c r="J24" s="21">
        <f>Cham_Cong_Hang_Ngay!AK78</f>
        <v/>
      </c>
      <c r="L24" s="17">
        <f>Cham_Cong_Hang_Ngay!AO78</f>
        <v/>
      </c>
      <c r="N24" s="17" t="n">
        <v>0</v>
      </c>
      <c r="P24" s="17" t="n">
        <v>0</v>
      </c>
      <c r="R24" s="17">
        <f>Cham_Cong_Hang_Ngay!AP78</f>
        <v/>
      </c>
      <c r="S24" s="21">
        <f>Cham_Cong_Hang_Ngay!AQ78</f>
        <v/>
      </c>
      <c r="T24" s="26">
        <f>ROUND(F24/26*(J24+N24+P24),0)</f>
        <v/>
      </c>
      <c r="U24" s="26">
        <f>ROUND((G24*I24)/26*(J24+N24*0.5+P24*0.5),0)</f>
        <v/>
      </c>
      <c r="V24" s="26">
        <f>ROUND((F24+G24*I24)/26/8*S24,0)</f>
        <v/>
      </c>
      <c r="W24" s="26">
        <f>ROUND((F24+G24*I24)/26*L24,0)</f>
        <v/>
      </c>
      <c r="X24" s="26">
        <f>ROUND(R24*50000,0)</f>
        <v/>
      </c>
      <c r="Y24" s="26" t="n">
        <v>500000</v>
      </c>
      <c r="Z24" s="26" t="n">
        <v>0</v>
      </c>
      <c r="AA24" s="26" t="n">
        <v>0</v>
      </c>
      <c r="AC24" s="26" t="n">
        <v>0</v>
      </c>
      <c r="AD24" s="26" t="n">
        <v>500000</v>
      </c>
      <c r="AE24" s="26" t="n">
        <v>0</v>
      </c>
      <c r="AG24" s="27">
        <f>SUM(T24:AF24)</f>
        <v/>
      </c>
      <c r="AH24" s="26">
        <f>IF(X24&lt;=1200000,X24,1200000)</f>
        <v/>
      </c>
      <c r="AL24" s="26">
        <f>AG24-(AH24+Y24+V24)</f>
        <v/>
      </c>
      <c r="AM24" s="26" t="n">
        <v>1000000</v>
      </c>
      <c r="AP24" s="26" t="n">
        <v>780150</v>
      </c>
      <c r="AQ24" s="26" t="n">
        <v>15500000</v>
      </c>
      <c r="AR24" s="17" t="n">
        <v>1</v>
      </c>
      <c r="AT24" s="26">
        <f>AQ24+AR24*6200000</f>
        <v/>
      </c>
      <c r="AU24" s="26">
        <f>IF((AL24+AM24-AP24-AT24)&lt;0,0,(AL24+AM24-AP24-AT24))</f>
        <v/>
      </c>
      <c r="AV24" s="26">
        <f>ROUND(IF(AU24&lt;=10000000,AU24*5%,IF(AU24&lt;=30000000,AU24*10%-500000,IF(AU24&lt;=60000000,AU24*20%-3500000,IF(AU24&lt;=100000000,AU24*30%-9500000,AU24*35%-14500000)))),0)</f>
        <v/>
      </c>
      <c r="AZ24" s="26">
        <f>ROUND(F24*0.5%,0)</f>
        <v/>
      </c>
      <c r="BB24" s="7">
        <f>ROUND(AG24-AP24-AV24-AZ24,0)</f>
        <v/>
      </c>
    </row>
    <row r="25">
      <c r="A25" s="17" t="n">
        <v>16</v>
      </c>
      <c r="C25" s="17" t="inlineStr">
        <is>
          <t>10004064</t>
        </is>
      </c>
      <c r="D25" s="18" t="inlineStr">
        <is>
          <t>Hoàng Duy Hưởng</t>
        </is>
      </c>
      <c r="E25" s="18" t="inlineStr">
        <is>
          <t>Chỉ huy phó</t>
        </is>
      </c>
      <c r="F25" s="26" t="n">
        <v>6000000</v>
      </c>
      <c r="G25" s="26" t="n">
        <v>10000000</v>
      </c>
      <c r="I25" s="17" t="n">
        <v>1</v>
      </c>
      <c r="J25" s="21">
        <f>Cham_Cong_Hang_Ngay!AK79</f>
        <v/>
      </c>
      <c r="L25" s="17">
        <f>Cham_Cong_Hang_Ngay!AO79</f>
        <v/>
      </c>
      <c r="N25" s="17" t="n">
        <v>0</v>
      </c>
      <c r="P25" s="17" t="n">
        <v>0</v>
      </c>
      <c r="R25" s="17">
        <f>Cham_Cong_Hang_Ngay!AP79</f>
        <v/>
      </c>
      <c r="S25" s="21">
        <f>Cham_Cong_Hang_Ngay!AQ79</f>
        <v/>
      </c>
      <c r="T25" s="26">
        <f>ROUND(F25/26*(J25+N25+P25),0)</f>
        <v/>
      </c>
      <c r="U25" s="26">
        <f>ROUND((G25*I25)/26*(J25+N25*0.5+P25*0.5),0)</f>
        <v/>
      </c>
      <c r="V25" s="26">
        <f>ROUND((F25+G25*I25)/26/8*S25,0)</f>
        <v/>
      </c>
      <c r="W25" s="26">
        <f>ROUND((F25+G25*I25)/26*L25,0)</f>
        <v/>
      </c>
      <c r="X25" s="26">
        <f>ROUND(R25*50000,0)</f>
        <v/>
      </c>
      <c r="Y25" s="26" t="n">
        <v>500000</v>
      </c>
      <c r="Z25" s="26" t="n">
        <v>0</v>
      </c>
      <c r="AA25" s="26" t="n">
        <v>0</v>
      </c>
      <c r="AC25" s="26" t="n">
        <v>0</v>
      </c>
      <c r="AD25" s="26" t="n">
        <v>538462</v>
      </c>
      <c r="AE25" s="26" t="n">
        <v>0</v>
      </c>
      <c r="AG25" s="27">
        <f>SUM(T25:AF25)</f>
        <v/>
      </c>
      <c r="AH25" s="26">
        <f>IF(X25&lt;=1200000,X25,1200000)</f>
        <v/>
      </c>
      <c r="AL25" s="26">
        <f>AG25-(AH25+Y25+V25)</f>
        <v/>
      </c>
      <c r="AM25" s="26" t="n">
        <v>1000000</v>
      </c>
      <c r="AP25" s="26" t="n">
        <v>780150</v>
      </c>
      <c r="AQ25" s="26" t="n">
        <v>15500000</v>
      </c>
      <c r="AR25" s="17" t="n">
        <v>2</v>
      </c>
      <c r="AT25" s="26">
        <f>AQ25+AR25*6200000</f>
        <v/>
      </c>
      <c r="AU25" s="26">
        <f>IF((AL25+AM25-AP25-AT25)&lt;0,0,(AL25+AM25-AP25-AT25))</f>
        <v/>
      </c>
      <c r="AV25" s="26">
        <f>ROUND(IF(AU25&lt;=10000000,AU25*5%,IF(AU25&lt;=30000000,AU25*10%-500000,IF(AU25&lt;=60000000,AU25*20%-3500000,IF(AU25&lt;=100000000,AU25*30%-9500000,AU25*35%-14500000)))),0)</f>
        <v/>
      </c>
      <c r="AZ25" s="26">
        <f>ROUND(F25*0.5%,0)</f>
        <v/>
      </c>
      <c r="BB25" s="7">
        <f>ROUND(AG25-AP25-AV25-AZ25,0)</f>
        <v/>
      </c>
    </row>
    <row r="26">
      <c r="A26" s="17" t="n">
        <v>17</v>
      </c>
      <c r="C26" s="17" t="inlineStr">
        <is>
          <t>10004065</t>
        </is>
      </c>
      <c r="D26" s="18" t="inlineStr">
        <is>
          <t>Nguyễn Văn Hoàng</t>
        </is>
      </c>
      <c r="E26" s="18" t="inlineStr">
        <is>
          <t>Trắc đạc</t>
        </is>
      </c>
      <c r="F26" s="26" t="n">
        <v>6000000</v>
      </c>
      <c r="G26" s="26" t="n">
        <v>10000000</v>
      </c>
      <c r="I26" s="17" t="n">
        <v>1</v>
      </c>
      <c r="J26" s="21">
        <f>Cham_Cong_Hang_Ngay!AK80</f>
        <v/>
      </c>
      <c r="L26" s="17">
        <f>Cham_Cong_Hang_Ngay!AO80</f>
        <v/>
      </c>
      <c r="N26" s="17" t="n">
        <v>0</v>
      </c>
      <c r="P26" s="17" t="n">
        <v>0</v>
      </c>
      <c r="R26" s="17">
        <f>Cham_Cong_Hang_Ngay!AP80</f>
        <v/>
      </c>
      <c r="S26" s="21">
        <f>Cham_Cong_Hang_Ngay!AQ80</f>
        <v/>
      </c>
      <c r="T26" s="26">
        <f>ROUND(F26/26*(J26+N26+P26),0)</f>
        <v/>
      </c>
      <c r="U26" s="26">
        <f>ROUND((G26*I26)/26*(J26+N26*0.5+P26*0.5),0)</f>
        <v/>
      </c>
      <c r="V26" s="26">
        <f>ROUND((F26+G26*I26)/26/8*S26,0)</f>
        <v/>
      </c>
      <c r="W26" s="26">
        <f>ROUND((F26+G26*I26)/26*L26,0)</f>
        <v/>
      </c>
      <c r="X26" s="26">
        <f>ROUND(R26*50000,0)</f>
        <v/>
      </c>
      <c r="Y26" s="26" t="n">
        <v>500000</v>
      </c>
      <c r="Z26" s="26" t="n">
        <v>0</v>
      </c>
      <c r="AA26" s="26" t="n">
        <v>0</v>
      </c>
      <c r="AC26" s="26" t="n">
        <v>0</v>
      </c>
      <c r="AD26" s="26" t="n">
        <v>538462</v>
      </c>
      <c r="AE26" s="26" t="n">
        <v>0</v>
      </c>
      <c r="AG26" s="27">
        <f>SUM(T26:AF26)</f>
        <v/>
      </c>
      <c r="AH26" s="26">
        <f>IF(X26&lt;=1200000,X26,1200000)</f>
        <v/>
      </c>
      <c r="AL26" s="26">
        <f>AG26-(AH26+Y26+V26)</f>
        <v/>
      </c>
      <c r="AM26" s="26" t="n">
        <v>1000000</v>
      </c>
      <c r="AP26" s="26" t="n">
        <v>630000</v>
      </c>
      <c r="AQ26" s="26" t="n">
        <v>15500000</v>
      </c>
      <c r="AR26" s="17" t="n">
        <v>0</v>
      </c>
      <c r="AT26" s="26">
        <f>AQ26+AR26*6200000</f>
        <v/>
      </c>
      <c r="AU26" s="26">
        <f>IF((AL26+AM26-AP26-AT26)&lt;0,0,(AL26+AM26-AP26-AT26))</f>
        <v/>
      </c>
      <c r="AV26" s="26">
        <f>ROUND(IF(AU26&lt;=10000000,AU26*5%,IF(AU26&lt;=30000000,AU26*10%-500000,IF(AU26&lt;=60000000,AU26*20%-3500000,IF(AU26&lt;=100000000,AU26*30%-9500000,AU26*35%-14500000)))),0)</f>
        <v/>
      </c>
      <c r="AZ26" s="26">
        <f>ROUND(F26*0.5%,0)</f>
        <v/>
      </c>
      <c r="BB26" s="7">
        <f>ROUND(AG26-AP26-AV26-AZ26,0)</f>
        <v/>
      </c>
    </row>
    <row r="27">
      <c r="A27" s="17" t="n">
        <v>18</v>
      </c>
      <c r="C27" s="17" t="inlineStr">
        <is>
          <t>10004071</t>
        </is>
      </c>
      <c r="D27" s="18" t="inlineStr">
        <is>
          <t>Nguyễn Bá Anh Minh</t>
        </is>
      </c>
      <c r="E27" s="18" t="inlineStr">
        <is>
          <t>Chuyên viên QLCL</t>
        </is>
      </c>
      <c r="F27" s="26" t="n">
        <v>6000000</v>
      </c>
      <c r="G27" s="26" t="n">
        <v>10000000</v>
      </c>
      <c r="I27" s="17" t="n">
        <v>1</v>
      </c>
      <c r="J27" s="21">
        <f>Cham_Cong_Hang_Ngay!AK81</f>
        <v/>
      </c>
      <c r="L27" s="17">
        <f>Cham_Cong_Hang_Ngay!AO81</f>
        <v/>
      </c>
      <c r="N27" s="17" t="n">
        <v>0</v>
      </c>
      <c r="P27" s="17" t="n">
        <v>0</v>
      </c>
      <c r="R27" s="17">
        <f>Cham_Cong_Hang_Ngay!AP81</f>
        <v/>
      </c>
      <c r="S27" s="21">
        <f>Cham_Cong_Hang_Ngay!AQ81</f>
        <v/>
      </c>
      <c r="T27" s="26">
        <f>ROUND(F27/26*(J27+N27+P27),0)</f>
        <v/>
      </c>
      <c r="U27" s="26">
        <f>ROUND((G27*I27)/26*(J27+N27*0.5+P27*0.5),0)</f>
        <v/>
      </c>
      <c r="V27" s="26">
        <f>ROUND((F27+G27*I27)/26/8*S27,0)</f>
        <v/>
      </c>
      <c r="W27" s="26">
        <f>ROUND((F27+G27*I27)/26*L27,0)</f>
        <v/>
      </c>
      <c r="X27" s="26">
        <f>ROUND(R27*50000,0)</f>
        <v/>
      </c>
      <c r="Y27" s="26" t="n">
        <v>500000</v>
      </c>
      <c r="Z27" s="26" t="n">
        <v>0</v>
      </c>
      <c r="AA27" s="26" t="n">
        <v>0</v>
      </c>
      <c r="AC27" s="26" t="n">
        <v>0</v>
      </c>
      <c r="AD27" s="26" t="n">
        <v>538462</v>
      </c>
      <c r="AE27" s="26" t="n">
        <v>0</v>
      </c>
      <c r="AG27" s="27">
        <f>SUM(T27:AF27)</f>
        <v/>
      </c>
      <c r="AH27" s="26">
        <f>IF(X27&lt;=1200000,X27,1200000)</f>
        <v/>
      </c>
      <c r="AL27" s="26">
        <f>AG27-(AH27+Y27+V27)</f>
        <v/>
      </c>
      <c r="AM27" s="26" t="n">
        <v>1000000</v>
      </c>
      <c r="AP27" s="26" t="n">
        <v>780150</v>
      </c>
      <c r="AQ27" s="26" t="n">
        <v>15500000</v>
      </c>
      <c r="AR27" s="17" t="n">
        <v>0</v>
      </c>
      <c r="AT27" s="26">
        <f>AQ27+AR27*6200000</f>
        <v/>
      </c>
      <c r="AU27" s="26">
        <f>IF((AL27+AM27-AP27-AT27)&lt;0,0,(AL27+AM27-AP27-AT27))</f>
        <v/>
      </c>
      <c r="AV27" s="26">
        <f>ROUND(IF(AU27&lt;=10000000,AU27*5%,IF(AU27&lt;=30000000,AU27*10%-500000,IF(AU27&lt;=60000000,AU27*20%-3500000,IF(AU27&lt;=100000000,AU27*30%-9500000,AU27*35%-14500000)))),0)</f>
        <v/>
      </c>
      <c r="AZ27" s="26">
        <f>ROUND(F27*0.5%,0)</f>
        <v/>
      </c>
      <c r="BB27" s="7">
        <f>ROUND(AG27-AP27-AV27-AZ27,0)</f>
        <v/>
      </c>
    </row>
    <row r="28">
      <c r="A28" s="17" t="n">
        <v>19</v>
      </c>
      <c r="C28" s="17" t="inlineStr">
        <is>
          <t>10004950</t>
        </is>
      </c>
      <c r="D28" s="18" t="inlineStr">
        <is>
          <t>Nguyễn Mạnh Lư</t>
        </is>
      </c>
      <c r="E28" s="18" t="inlineStr">
        <is>
          <t>Kỹ sư chất lượng</t>
        </is>
      </c>
      <c r="F28" s="26" t="n">
        <v>6000000</v>
      </c>
      <c r="G28" s="26" t="n">
        <v>10000000</v>
      </c>
      <c r="I28" s="17" t="n">
        <v>1</v>
      </c>
      <c r="J28" s="21">
        <f>Cham_Cong_Hang_Ngay!AK82</f>
        <v/>
      </c>
      <c r="L28" s="17">
        <f>Cham_Cong_Hang_Ngay!AO82</f>
        <v/>
      </c>
      <c r="N28" s="17" t="n">
        <v>0</v>
      </c>
      <c r="P28" s="17" t="n">
        <v>0</v>
      </c>
      <c r="R28" s="17">
        <f>Cham_Cong_Hang_Ngay!AP82</f>
        <v/>
      </c>
      <c r="S28" s="21">
        <f>Cham_Cong_Hang_Ngay!AQ82</f>
        <v/>
      </c>
      <c r="T28" s="26">
        <f>ROUND(F28/26*(J28+N28+P28),0)</f>
        <v/>
      </c>
      <c r="U28" s="26">
        <f>ROUND((G28*I28)/26*(J28+N28*0.5+P28*0.5),0)</f>
        <v/>
      </c>
      <c r="V28" s="26">
        <f>ROUND((F28+G28*I28)/26/8*S28,0)</f>
        <v/>
      </c>
      <c r="W28" s="26">
        <f>ROUND((F28+G28*I28)/26*L28,0)</f>
        <v/>
      </c>
      <c r="X28" s="26">
        <f>ROUND(R28*50000,0)</f>
        <v/>
      </c>
      <c r="Y28" s="26" t="n">
        <v>500000</v>
      </c>
      <c r="Z28" s="26" t="n">
        <v>0</v>
      </c>
      <c r="AA28" s="26" t="n">
        <v>0</v>
      </c>
      <c r="AC28" s="26" t="n">
        <v>0</v>
      </c>
      <c r="AD28" s="26" t="n">
        <v>538462</v>
      </c>
      <c r="AE28" s="26" t="n">
        <v>0</v>
      </c>
      <c r="AG28" s="27">
        <f>SUM(T28:AF28)</f>
        <v/>
      </c>
      <c r="AH28" s="26">
        <f>IF(X28&lt;=1200000,X28,1200000)</f>
        <v/>
      </c>
      <c r="AL28" s="26">
        <f>AG28-(AH28+Y28+V28)</f>
        <v/>
      </c>
      <c r="AM28" s="26" t="n">
        <v>1000000</v>
      </c>
      <c r="AP28" s="26" t="n">
        <v>780150</v>
      </c>
      <c r="AQ28" s="26" t="n">
        <v>15500000</v>
      </c>
      <c r="AR28" s="17" t="n">
        <v>0</v>
      </c>
      <c r="AT28" s="26">
        <f>AQ28+AR28*6200000</f>
        <v/>
      </c>
      <c r="AU28" s="26">
        <f>IF((AL28+AM28-AP28-AT28)&lt;0,0,(AL28+AM28-AP28-AT28))</f>
        <v/>
      </c>
      <c r="AV28" s="26">
        <f>ROUND(IF(AU28&lt;=10000000,AU28*5%,IF(AU28&lt;=30000000,AU28*10%-500000,IF(AU28&lt;=60000000,AU28*20%-3500000,IF(AU28&lt;=100000000,AU28*30%-9500000,AU28*35%-14500000)))),0)</f>
        <v/>
      </c>
      <c r="AZ28" s="26">
        <f>ROUND(F28*0.5%,0)</f>
        <v/>
      </c>
      <c r="BB28" s="7">
        <f>ROUND(AG28-AP28-AV28-AZ28,0)</f>
        <v/>
      </c>
    </row>
    <row r="29">
      <c r="A29" s="17" t="n">
        <v>20</v>
      </c>
      <c r="C29" s="17" t="inlineStr">
        <is>
          <t>10005129</t>
        </is>
      </c>
      <c r="D29" s="18" t="inlineStr">
        <is>
          <t>Dương Văn Hào</t>
        </is>
      </c>
      <c r="E29" s="18" t="inlineStr">
        <is>
          <t>Kỹ sư chất lượng</t>
        </is>
      </c>
      <c r="F29" s="26" t="n">
        <v>6000000</v>
      </c>
      <c r="G29" s="26" t="n">
        <v>10000000</v>
      </c>
      <c r="I29" s="17" t="n">
        <v>1</v>
      </c>
      <c r="J29" s="21">
        <f>Cham_Cong_Hang_Ngay!AK83</f>
        <v/>
      </c>
      <c r="L29" s="17">
        <f>Cham_Cong_Hang_Ngay!AO83</f>
        <v/>
      </c>
      <c r="N29" s="17" t="n">
        <v>0</v>
      </c>
      <c r="P29" s="17" t="n">
        <v>0</v>
      </c>
      <c r="R29" s="17">
        <f>Cham_Cong_Hang_Ngay!AP83</f>
        <v/>
      </c>
      <c r="S29" s="21">
        <f>Cham_Cong_Hang_Ngay!AQ83</f>
        <v/>
      </c>
      <c r="T29" s="26">
        <f>ROUND(F29/26*(J29+N29+P29),0)</f>
        <v/>
      </c>
      <c r="U29" s="26">
        <f>ROUND((G29*I29)/26*(J29+N29*0.5+P29*0.5),0)</f>
        <v/>
      </c>
      <c r="V29" s="26">
        <f>ROUND((F29+G29*I29)/26/8*S29,0)</f>
        <v/>
      </c>
      <c r="W29" s="26">
        <f>ROUND((F29+G29*I29)/26*L29,0)</f>
        <v/>
      </c>
      <c r="X29" s="26">
        <f>ROUND(R29*50000,0)</f>
        <v/>
      </c>
      <c r="Y29" s="26" t="n">
        <v>500000</v>
      </c>
      <c r="Z29" s="26" t="n">
        <v>0</v>
      </c>
      <c r="AA29" s="26" t="n">
        <v>0</v>
      </c>
      <c r="AC29" s="26" t="n">
        <v>0</v>
      </c>
      <c r="AD29" s="26" t="n">
        <v>519231</v>
      </c>
      <c r="AE29" s="26" t="n">
        <v>0</v>
      </c>
      <c r="AG29" s="27">
        <f>SUM(T29:AF29)</f>
        <v/>
      </c>
      <c r="AH29" s="26">
        <f>IF(X29&lt;=1200000,X29,1200000)</f>
        <v/>
      </c>
      <c r="AL29" s="26">
        <f>AG29-(AH29+Y29+V29)</f>
        <v/>
      </c>
      <c r="AM29" s="26" t="n">
        <v>0</v>
      </c>
      <c r="AP29" s="26" t="n">
        <v>743400</v>
      </c>
      <c r="AQ29" s="26" t="n">
        <v>15500000</v>
      </c>
      <c r="AR29" s="17" t="n">
        <v>0</v>
      </c>
      <c r="AT29" s="26">
        <f>AQ29+AR29*6200000</f>
        <v/>
      </c>
      <c r="AU29" s="26">
        <f>IF((AL29+AM29-AP29-AT29)&lt;0,0,(AL29+AM29-AP29-AT29))</f>
        <v/>
      </c>
      <c r="AV29" s="26">
        <f>ROUND(IF(AU29&lt;=10000000,AU29*5%,IF(AU29&lt;=30000000,AU29*10%-500000,IF(AU29&lt;=60000000,AU29*20%-3500000,IF(AU29&lt;=100000000,AU29*30%-9500000,AU29*35%-14500000)))),0)</f>
        <v/>
      </c>
      <c r="AZ29" s="26">
        <f>ROUND(F29*0.5%,0)</f>
        <v/>
      </c>
      <c r="BB29" s="7">
        <f>ROUND(AG29-AP29-AV29-AZ29,0)</f>
        <v/>
      </c>
    </row>
    <row r="30">
      <c r="A30" s="17" t="n">
        <v>21</v>
      </c>
      <c r="C30" s="17" t="inlineStr">
        <is>
          <t>10005130</t>
        </is>
      </c>
      <c r="D30" s="18" t="inlineStr">
        <is>
          <t>Phan Thanh Nho</t>
        </is>
      </c>
      <c r="E30" s="18" t="inlineStr">
        <is>
          <t>Kỹ sư hiện trường</t>
        </is>
      </c>
      <c r="F30" s="26" t="n">
        <v>6000000</v>
      </c>
      <c r="G30" s="26" t="n">
        <v>10000000</v>
      </c>
      <c r="I30" s="17" t="n">
        <v>1</v>
      </c>
      <c r="J30" s="21">
        <f>Cham_Cong_Hang_Ngay!AK84</f>
        <v/>
      </c>
      <c r="L30" s="17">
        <f>Cham_Cong_Hang_Ngay!AO84</f>
        <v/>
      </c>
      <c r="N30" s="17" t="n">
        <v>0</v>
      </c>
      <c r="P30" s="17" t="n">
        <v>0</v>
      </c>
      <c r="R30" s="17">
        <f>Cham_Cong_Hang_Ngay!AP84</f>
        <v/>
      </c>
      <c r="S30" s="21">
        <f>Cham_Cong_Hang_Ngay!AQ84</f>
        <v/>
      </c>
      <c r="T30" s="26">
        <f>ROUND(F30/26*(J30+N30+P30),0)</f>
        <v/>
      </c>
      <c r="U30" s="26">
        <f>ROUND((G30*I30)/26*(J30+N30*0.5+P30*0.5),0)</f>
        <v/>
      </c>
      <c r="V30" s="26">
        <f>ROUND((F30+G30*I30)/26/8*S30,0)</f>
        <v/>
      </c>
      <c r="W30" s="26">
        <f>ROUND((F30+G30*I30)/26*L30,0)</f>
        <v/>
      </c>
      <c r="X30" s="26">
        <f>ROUND(R30*50000,0)</f>
        <v/>
      </c>
      <c r="Y30" s="26" t="n">
        <v>500000</v>
      </c>
      <c r="Z30" s="26" t="n">
        <v>0</v>
      </c>
      <c r="AA30" s="26" t="n">
        <v>0</v>
      </c>
      <c r="AC30" s="26" t="n">
        <v>0</v>
      </c>
      <c r="AD30" s="26" t="n">
        <v>538462</v>
      </c>
      <c r="AE30" s="26" t="n">
        <v>0</v>
      </c>
      <c r="AG30" s="27">
        <f>SUM(T30:AF30)</f>
        <v/>
      </c>
      <c r="AH30" s="26">
        <f>IF(X30&lt;=1200000,X30,1200000)</f>
        <v/>
      </c>
      <c r="AL30" s="26">
        <f>AG30-(AH30+Y30+V30)</f>
        <v/>
      </c>
      <c r="AM30" s="26" t="n">
        <v>1000000</v>
      </c>
      <c r="AP30" s="26" t="n">
        <v>743400</v>
      </c>
      <c r="AQ30" s="26" t="n">
        <v>15500000</v>
      </c>
      <c r="AR30" s="17" t="n">
        <v>0</v>
      </c>
      <c r="AT30" s="26">
        <f>AQ30+AR30*6200000</f>
        <v/>
      </c>
      <c r="AU30" s="26">
        <f>IF((AL30+AM30-AP30-AT30)&lt;0,0,(AL30+AM30-AP30-AT30))</f>
        <v/>
      </c>
      <c r="AV30" s="26">
        <f>ROUND(IF(AU30&lt;=10000000,AU30*5%,IF(AU30&lt;=30000000,AU30*10%-500000,IF(AU30&lt;=60000000,AU30*20%-3500000,IF(AU30&lt;=100000000,AU30*30%-9500000,AU30*35%-14500000)))),0)</f>
        <v/>
      </c>
      <c r="AZ30" s="26">
        <f>ROUND(F30*0.5%,0)</f>
        <v/>
      </c>
      <c r="BB30" s="7">
        <f>ROUND(AG30-AP30-AV30-AZ30,0)</f>
        <v/>
      </c>
    </row>
    <row r="31">
      <c r="A31" s="17" t="n">
        <v>22</v>
      </c>
      <c r="C31" s="17" t="inlineStr">
        <is>
          <t>10005133</t>
        </is>
      </c>
      <c r="D31" s="18" t="inlineStr">
        <is>
          <t>Lê Công Thăng</t>
        </is>
      </c>
      <c r="E31" s="18" t="inlineStr">
        <is>
          <t>Chỉ huy phó</t>
        </is>
      </c>
      <c r="F31" s="26" t="n">
        <v>6000000</v>
      </c>
      <c r="G31" s="26" t="n">
        <v>10000000</v>
      </c>
      <c r="I31" s="17" t="n">
        <v>1</v>
      </c>
      <c r="J31" s="21">
        <f>Cham_Cong_Hang_Ngay!AK85</f>
        <v/>
      </c>
      <c r="L31" s="17">
        <f>Cham_Cong_Hang_Ngay!AO85</f>
        <v/>
      </c>
      <c r="N31" s="17" t="n">
        <v>0</v>
      </c>
      <c r="P31" s="17" t="n">
        <v>0</v>
      </c>
      <c r="R31" s="17">
        <f>Cham_Cong_Hang_Ngay!AP85</f>
        <v/>
      </c>
      <c r="S31" s="21">
        <f>Cham_Cong_Hang_Ngay!AQ85</f>
        <v/>
      </c>
      <c r="T31" s="26">
        <f>ROUND(F31/26*(J31+N31+P31),0)</f>
        <v/>
      </c>
      <c r="U31" s="26">
        <f>ROUND((G31*I31)/26*(J31+N31*0.5+P31*0.5),0)</f>
        <v/>
      </c>
      <c r="V31" s="26">
        <f>ROUND((F31+G31*I31)/26/8*S31,0)</f>
        <v/>
      </c>
      <c r="W31" s="26">
        <f>ROUND((F31+G31*I31)/26*L31,0)</f>
        <v/>
      </c>
      <c r="X31" s="26">
        <f>ROUND(R31*50000,0)</f>
        <v/>
      </c>
      <c r="Y31" s="26" t="n">
        <v>0</v>
      </c>
      <c r="Z31" s="26" t="n">
        <v>0</v>
      </c>
      <c r="AA31" s="26" t="n">
        <v>0</v>
      </c>
      <c r="AC31" s="26" t="n">
        <v>0</v>
      </c>
      <c r="AD31" s="26" t="n">
        <v>0</v>
      </c>
      <c r="AE31" s="26" t="n">
        <v>0</v>
      </c>
      <c r="AG31" s="27">
        <f>SUM(T31:AF31)</f>
        <v/>
      </c>
      <c r="AH31" s="26">
        <f>IF(X31&lt;=1200000,X31,1200000)</f>
        <v/>
      </c>
      <c r="AL31" s="26">
        <f>AG31-(AH31+Y31+V31)</f>
        <v/>
      </c>
      <c r="AM31" s="26" t="n">
        <v>0</v>
      </c>
      <c r="AP31" s="26" t="n">
        <v>630000</v>
      </c>
      <c r="AQ31" s="26" t="n">
        <v>15500000</v>
      </c>
      <c r="AR31" s="17" t="n">
        <v>0</v>
      </c>
      <c r="AT31" s="26">
        <f>AQ31+AR31*6200000</f>
        <v/>
      </c>
      <c r="AU31" s="26">
        <f>IF((AL31+AM31-AP31-AT31)&lt;0,0,(AL31+AM31-AP31-AT31))</f>
        <v/>
      </c>
      <c r="AV31" s="26">
        <f>ROUND(IF(AU31&lt;=10000000,AU31*5%,IF(AU31&lt;=30000000,AU31*10%-500000,IF(AU31&lt;=60000000,AU31*20%-3500000,IF(AU31&lt;=100000000,AU31*30%-9500000,AU31*35%-14500000)))),0)</f>
        <v/>
      </c>
      <c r="AZ31" s="26">
        <f>ROUND(F31*0.5%,0)</f>
        <v/>
      </c>
      <c r="BB31" s="7">
        <f>ROUND(AG31-AP31-AV31-AZ31,0)</f>
        <v/>
      </c>
    </row>
    <row r="32">
      <c r="A32" s="17" t="n">
        <v>23</v>
      </c>
      <c r="C32" s="17" t="inlineStr">
        <is>
          <t>10005173</t>
        </is>
      </c>
      <c r="D32" s="18" t="inlineStr">
        <is>
          <t>Cao Văn Thìn</t>
        </is>
      </c>
      <c r="E32" s="18" t="inlineStr">
        <is>
          <t>Thủ kho Dự án</t>
        </is>
      </c>
      <c r="F32" s="26" t="n">
        <v>6000000</v>
      </c>
      <c r="G32" s="26" t="n">
        <v>10000000</v>
      </c>
      <c r="I32" s="17" t="n">
        <v>1</v>
      </c>
      <c r="J32" s="21">
        <f>Cham_Cong_Hang_Ngay!AK86</f>
        <v/>
      </c>
      <c r="L32" s="17">
        <f>Cham_Cong_Hang_Ngay!AO86</f>
        <v/>
      </c>
      <c r="N32" s="17" t="n">
        <v>0</v>
      </c>
      <c r="P32" s="17" t="n">
        <v>0</v>
      </c>
      <c r="R32" s="17">
        <f>Cham_Cong_Hang_Ngay!AP86</f>
        <v/>
      </c>
      <c r="S32" s="21">
        <f>Cham_Cong_Hang_Ngay!AQ86</f>
        <v/>
      </c>
      <c r="T32" s="26">
        <f>ROUND(F32/26*(J32+N32+P32),0)</f>
        <v/>
      </c>
      <c r="U32" s="26">
        <f>ROUND((G32*I32)/26*(J32+N32*0.5+P32*0.5),0)</f>
        <v/>
      </c>
      <c r="V32" s="26">
        <f>ROUND((F32+G32*I32)/26/8*S32,0)</f>
        <v/>
      </c>
      <c r="W32" s="26">
        <f>ROUND((F32+G32*I32)/26*L32,0)</f>
        <v/>
      </c>
      <c r="X32" s="26">
        <f>ROUND(R32*50000,0)</f>
        <v/>
      </c>
      <c r="Y32" s="26" t="n">
        <v>300000</v>
      </c>
      <c r="Z32" s="26" t="n">
        <v>0</v>
      </c>
      <c r="AA32" s="26" t="n">
        <v>0</v>
      </c>
      <c r="AC32" s="26" t="n">
        <v>0</v>
      </c>
      <c r="AD32" s="26" t="n">
        <v>0</v>
      </c>
      <c r="AE32" s="26" t="n">
        <v>0</v>
      </c>
      <c r="AG32" s="27">
        <f>SUM(T32:AF32)</f>
        <v/>
      </c>
      <c r="AH32" s="26">
        <f>IF(X32&lt;=1200000,X32,1200000)</f>
        <v/>
      </c>
      <c r="AL32" s="26">
        <f>AG32-(AH32+Y32+V32)</f>
        <v/>
      </c>
      <c r="AM32" s="26" t="n">
        <v>500000</v>
      </c>
      <c r="AP32" s="26" t="n">
        <v>601650</v>
      </c>
      <c r="AQ32" s="26" t="n">
        <v>15500000</v>
      </c>
      <c r="AR32" s="17" t="n">
        <v>0</v>
      </c>
      <c r="AT32" s="26">
        <f>AQ32+AR32*6200000</f>
        <v/>
      </c>
      <c r="AU32" s="26">
        <f>IF((AL32+AM32-AP32-AT32)&lt;0,0,(AL32+AM32-AP32-AT32))</f>
        <v/>
      </c>
      <c r="AV32" s="26">
        <f>ROUND(IF(AU32&lt;=10000000,AU32*5%,IF(AU32&lt;=30000000,AU32*10%-500000,IF(AU32&lt;=60000000,AU32*20%-3500000,IF(AU32&lt;=100000000,AU32*30%-9500000,AU32*35%-14500000)))),0)</f>
        <v/>
      </c>
      <c r="AZ32" s="26">
        <f>ROUND(F32*0.5%,0)</f>
        <v/>
      </c>
      <c r="BB32" s="7">
        <f>ROUND(AG32-AP32-AV32-AZ32,0)</f>
        <v/>
      </c>
    </row>
    <row r="33">
      <c r="A33" s="17" t="n">
        <v>24</v>
      </c>
      <c r="C33" s="17" t="inlineStr">
        <is>
          <t>10005550</t>
        </is>
      </c>
      <c r="D33" s="18" t="inlineStr">
        <is>
          <t>Thái Văn Kỳ</t>
        </is>
      </c>
      <c r="E33" s="18" t="inlineStr">
        <is>
          <t>Kỹ sư hiện trường</t>
        </is>
      </c>
      <c r="F33" s="26" t="n">
        <v>6000000</v>
      </c>
      <c r="G33" s="26" t="n">
        <v>10000000</v>
      </c>
      <c r="I33" s="17" t="n">
        <v>1</v>
      </c>
      <c r="J33" s="21">
        <f>Cham_Cong_Hang_Ngay!AK87</f>
        <v/>
      </c>
      <c r="L33" s="17">
        <f>Cham_Cong_Hang_Ngay!AO87</f>
        <v/>
      </c>
      <c r="N33" s="17" t="n">
        <v>0</v>
      </c>
      <c r="P33" s="17" t="n">
        <v>0</v>
      </c>
      <c r="R33" s="17">
        <f>Cham_Cong_Hang_Ngay!AP87</f>
        <v/>
      </c>
      <c r="S33" s="21">
        <f>Cham_Cong_Hang_Ngay!AQ87</f>
        <v/>
      </c>
      <c r="T33" s="26">
        <f>ROUND(F33/26*(J33+N33+P33),0)</f>
        <v/>
      </c>
      <c r="U33" s="26">
        <f>ROUND((G33*I33)/26*(J33+N33*0.5+P33*0.5),0)</f>
        <v/>
      </c>
      <c r="V33" s="26">
        <f>ROUND((F33+G33*I33)/26/8*S33,0)</f>
        <v/>
      </c>
      <c r="W33" s="26">
        <f>ROUND((F33+G33*I33)/26*L33,0)</f>
        <v/>
      </c>
      <c r="X33" s="26">
        <f>ROUND(R33*50000,0)</f>
        <v/>
      </c>
      <c r="Y33" s="26" t="n">
        <v>500000</v>
      </c>
      <c r="Z33" s="26" t="n">
        <v>0</v>
      </c>
      <c r="AA33" s="26" t="n">
        <v>0</v>
      </c>
      <c r="AC33" s="26" t="n">
        <v>0</v>
      </c>
      <c r="AD33" s="26" t="n">
        <v>538462</v>
      </c>
      <c r="AE33" s="26" t="n">
        <v>0</v>
      </c>
      <c r="AG33" s="27">
        <f>SUM(T33:AF33)</f>
        <v/>
      </c>
      <c r="AH33" s="26">
        <f>IF(X33&lt;=1200000,X33,1200000)</f>
        <v/>
      </c>
      <c r="AL33" s="26">
        <f>AG33-(AH33+Y33+V33)</f>
        <v/>
      </c>
      <c r="AM33" s="26" t="n">
        <v>1000000</v>
      </c>
      <c r="AP33" s="26" t="n">
        <v>780150</v>
      </c>
      <c r="AQ33" s="26" t="n">
        <v>15500000</v>
      </c>
      <c r="AR33" s="17" t="n">
        <v>0</v>
      </c>
      <c r="AT33" s="26">
        <f>AQ33+AR33*6200000</f>
        <v/>
      </c>
      <c r="AU33" s="26">
        <f>IF((AL33+AM33-AP33-AT33)&lt;0,0,(AL33+AM33-AP33-AT33))</f>
        <v/>
      </c>
      <c r="AV33" s="26">
        <f>ROUND(IF(AU33&lt;=10000000,AU33*5%,IF(AU33&lt;=30000000,AU33*10%-500000,IF(AU33&lt;=60000000,AU33*20%-3500000,IF(AU33&lt;=100000000,AU33*30%-9500000,AU33*35%-14500000)))),0)</f>
        <v/>
      </c>
      <c r="AZ33" s="26">
        <f>ROUND(F33*0.5%,0)</f>
        <v/>
      </c>
      <c r="BB33" s="7">
        <f>ROUND(AG33-AP33-AV33-AZ33,0)</f>
        <v/>
      </c>
    </row>
    <row r="34">
      <c r="A34" s="17" t="n">
        <v>25</v>
      </c>
      <c r="C34" s="17" t="inlineStr">
        <is>
          <t>10005713</t>
        </is>
      </c>
      <c r="D34" s="18" t="inlineStr">
        <is>
          <t>Vũ Đình Nghĩa</t>
        </is>
      </c>
      <c r="E34" s="18" t="inlineStr">
        <is>
          <t>Thủ kho Dự án</t>
        </is>
      </c>
      <c r="F34" s="26" t="n">
        <v>6000000</v>
      </c>
      <c r="G34" s="26" t="n">
        <v>10000000</v>
      </c>
      <c r="I34" s="17" t="n">
        <v>1</v>
      </c>
      <c r="J34" s="21">
        <f>Cham_Cong_Hang_Ngay!AK88</f>
        <v/>
      </c>
      <c r="L34" s="17">
        <f>Cham_Cong_Hang_Ngay!AO88</f>
        <v/>
      </c>
      <c r="N34" s="17" t="n">
        <v>0</v>
      </c>
      <c r="P34" s="17" t="n">
        <v>0</v>
      </c>
      <c r="R34" s="17">
        <f>Cham_Cong_Hang_Ngay!AP88</f>
        <v/>
      </c>
      <c r="S34" s="21">
        <f>Cham_Cong_Hang_Ngay!AQ88</f>
        <v/>
      </c>
      <c r="T34" s="26">
        <f>ROUND(F34/26*(J34+N34+P34),0)</f>
        <v/>
      </c>
      <c r="U34" s="26">
        <f>ROUND((G34*I34)/26*(J34+N34*0.5+P34*0.5),0)</f>
        <v/>
      </c>
      <c r="V34" s="26">
        <f>ROUND((F34+G34*I34)/26/8*S34,0)</f>
        <v/>
      </c>
      <c r="W34" s="26">
        <f>ROUND((F34+G34*I34)/26*L34,0)</f>
        <v/>
      </c>
      <c r="X34" s="26">
        <f>ROUND(R34*50000,0)</f>
        <v/>
      </c>
      <c r="Y34" s="26" t="n">
        <v>300000</v>
      </c>
      <c r="Z34" s="26" t="n">
        <v>0</v>
      </c>
      <c r="AA34" s="26" t="n">
        <v>0</v>
      </c>
      <c r="AC34" s="26" t="n">
        <v>0</v>
      </c>
      <c r="AD34" s="26" t="n">
        <v>0</v>
      </c>
      <c r="AE34" s="26" t="n">
        <v>0</v>
      </c>
      <c r="AG34" s="27">
        <f>SUM(T34:AF34)</f>
        <v/>
      </c>
      <c r="AH34" s="26">
        <f>IF(X34&lt;=1200000,X34,1200000)</f>
        <v/>
      </c>
      <c r="AL34" s="26">
        <f>AG34-(AH34+Y34+V34)</f>
        <v/>
      </c>
      <c r="AM34" s="26" t="n">
        <v>500000</v>
      </c>
      <c r="AP34" s="26" t="n">
        <v>630000</v>
      </c>
      <c r="AQ34" s="26" t="n">
        <v>15500000</v>
      </c>
      <c r="AR34" s="17" t="n">
        <v>0</v>
      </c>
      <c r="AT34" s="26">
        <f>AQ34+AR34*6200000</f>
        <v/>
      </c>
      <c r="AU34" s="26">
        <f>IF((AL34+AM34-AP34-AT34)&lt;0,0,(AL34+AM34-AP34-AT34))</f>
        <v/>
      </c>
      <c r="AV34" s="26">
        <f>ROUND(IF(AU34&lt;=10000000,AU34*5%,IF(AU34&lt;=30000000,AU34*10%-500000,IF(AU34&lt;=60000000,AU34*20%-3500000,IF(AU34&lt;=100000000,AU34*30%-9500000,AU34*35%-14500000)))),0)</f>
        <v/>
      </c>
      <c r="AZ34" s="26">
        <f>ROUND(F34*0.5%,0)</f>
        <v/>
      </c>
      <c r="BB34" s="7">
        <f>ROUND(AG34-AP34-AV34-AZ34,0)</f>
        <v/>
      </c>
    </row>
    <row r="35">
      <c r="A35" s="17" t="n">
        <v>26</v>
      </c>
      <c r="C35" s="17" t="inlineStr">
        <is>
          <t>10005774</t>
        </is>
      </c>
      <c r="D35" s="18" t="inlineStr">
        <is>
          <t>Nguyễn Hồng Long Chương</t>
        </is>
      </c>
      <c r="E35" s="18" t="inlineStr">
        <is>
          <t>Kỹ sư chất lượng</t>
        </is>
      </c>
      <c r="F35" s="26" t="n">
        <v>6000000</v>
      </c>
      <c r="G35" s="26" t="n">
        <v>10000000</v>
      </c>
      <c r="I35" s="17" t="n">
        <v>1</v>
      </c>
      <c r="J35" s="21">
        <f>Cham_Cong_Hang_Ngay!AK89</f>
        <v/>
      </c>
      <c r="L35" s="17">
        <f>Cham_Cong_Hang_Ngay!AO89</f>
        <v/>
      </c>
      <c r="N35" s="17" t="n">
        <v>0</v>
      </c>
      <c r="P35" s="17" t="n">
        <v>0</v>
      </c>
      <c r="R35" s="17">
        <f>Cham_Cong_Hang_Ngay!AP89</f>
        <v/>
      </c>
      <c r="S35" s="21">
        <f>Cham_Cong_Hang_Ngay!AQ89</f>
        <v/>
      </c>
      <c r="T35" s="26">
        <f>ROUND(F35/26*(J35+N35+P35),0)</f>
        <v/>
      </c>
      <c r="U35" s="26">
        <f>ROUND((G35*I35)/26*(J35+N35*0.5+P35*0.5),0)</f>
        <v/>
      </c>
      <c r="V35" s="26">
        <f>ROUND((F35+G35*I35)/26/8*S35,0)</f>
        <v/>
      </c>
      <c r="W35" s="26">
        <f>ROUND((F35+G35*I35)/26*L35,0)</f>
        <v/>
      </c>
      <c r="X35" s="26">
        <f>ROUND(R35*50000,0)</f>
        <v/>
      </c>
      <c r="Y35" s="26" t="n">
        <v>500000</v>
      </c>
      <c r="Z35" s="26" t="n">
        <v>0</v>
      </c>
      <c r="AA35" s="26" t="n">
        <v>0</v>
      </c>
      <c r="AC35" s="26" t="n">
        <v>0</v>
      </c>
      <c r="AD35" s="26" t="n">
        <v>461538</v>
      </c>
      <c r="AE35" s="26" t="n">
        <v>0</v>
      </c>
      <c r="AG35" s="27">
        <f>SUM(T35:AF35)</f>
        <v/>
      </c>
      <c r="AH35" s="26">
        <f>IF(X35&lt;=1200000,X35,1200000)</f>
        <v/>
      </c>
      <c r="AL35" s="26">
        <f>AG35-(AH35+Y35+V35)</f>
        <v/>
      </c>
      <c r="AM35" s="26" t="n">
        <v>1000000</v>
      </c>
      <c r="AP35" s="26" t="n">
        <v>708750</v>
      </c>
      <c r="AQ35" s="26" t="n">
        <v>15500000</v>
      </c>
      <c r="AR35" s="17" t="n">
        <v>2</v>
      </c>
      <c r="AT35" s="26">
        <f>AQ35+AR35*6200000</f>
        <v/>
      </c>
      <c r="AU35" s="26">
        <f>IF((AL35+AM35-AP35-AT35)&lt;0,0,(AL35+AM35-AP35-AT35))</f>
        <v/>
      </c>
      <c r="AV35" s="26">
        <f>ROUND(IF(AU35&lt;=10000000,AU35*5%,IF(AU35&lt;=30000000,AU35*10%-500000,IF(AU35&lt;=60000000,AU35*20%-3500000,IF(AU35&lt;=100000000,AU35*30%-9500000,AU35*35%-14500000)))),0)</f>
        <v/>
      </c>
      <c r="AZ35" s="26">
        <f>ROUND(F35*0.5%,0)</f>
        <v/>
      </c>
      <c r="BB35" s="7">
        <f>ROUND(AG35-AP35-AV35-AZ35,0)</f>
        <v/>
      </c>
    </row>
    <row r="36">
      <c r="A36" s="17" t="n">
        <v>27</v>
      </c>
      <c r="C36" s="17" t="inlineStr">
        <is>
          <t>10005784</t>
        </is>
      </c>
      <c r="D36" s="18" t="inlineStr">
        <is>
          <t>Nguyễn Văn Quyết</t>
        </is>
      </c>
      <c r="E36" s="18" t="inlineStr">
        <is>
          <t>Kỹ sư chất lượng</t>
        </is>
      </c>
      <c r="F36" s="26" t="n">
        <v>6000000</v>
      </c>
      <c r="G36" s="26" t="n">
        <v>10000000</v>
      </c>
      <c r="I36" s="17" t="n">
        <v>1</v>
      </c>
      <c r="J36" s="21">
        <f>Cham_Cong_Hang_Ngay!AK90</f>
        <v/>
      </c>
      <c r="L36" s="17">
        <f>Cham_Cong_Hang_Ngay!AO90</f>
        <v/>
      </c>
      <c r="N36" s="17" t="n">
        <v>0</v>
      </c>
      <c r="P36" s="17" t="n">
        <v>0</v>
      </c>
      <c r="R36" s="17">
        <f>Cham_Cong_Hang_Ngay!AP90</f>
        <v/>
      </c>
      <c r="S36" s="21">
        <f>Cham_Cong_Hang_Ngay!AQ90</f>
        <v/>
      </c>
      <c r="T36" s="26">
        <f>ROUND(F36/26*(J36+N36+P36),0)</f>
        <v/>
      </c>
      <c r="U36" s="26">
        <f>ROUND((G36*I36)/26*(J36+N36*0.5+P36*0.5),0)</f>
        <v/>
      </c>
      <c r="V36" s="26">
        <f>ROUND((F36+G36*I36)/26/8*S36,0)</f>
        <v/>
      </c>
      <c r="W36" s="26">
        <f>ROUND((F36+G36*I36)/26*L36,0)</f>
        <v/>
      </c>
      <c r="X36" s="26">
        <f>ROUND(R36*50000,0)</f>
        <v/>
      </c>
      <c r="Y36" s="26" t="n">
        <v>500000</v>
      </c>
      <c r="Z36" s="26" t="n">
        <v>0</v>
      </c>
      <c r="AA36" s="26" t="n">
        <v>1076923</v>
      </c>
      <c r="AC36" s="26" t="n">
        <v>0</v>
      </c>
      <c r="AD36" s="26" t="n">
        <v>538462</v>
      </c>
      <c r="AE36" s="26" t="n">
        <v>0</v>
      </c>
      <c r="AG36" s="27">
        <f>SUM(T36:AF36)</f>
        <v/>
      </c>
      <c r="AH36" s="26">
        <f>IF(X36&lt;=1200000,X36,1200000)</f>
        <v/>
      </c>
      <c r="AL36" s="26">
        <f>AG36-(AH36+Y36+V36)</f>
        <v/>
      </c>
      <c r="AM36" s="26" t="n">
        <v>1000000</v>
      </c>
      <c r="AP36" s="26" t="n">
        <v>743400</v>
      </c>
      <c r="AQ36" s="26" t="n">
        <v>15500000</v>
      </c>
      <c r="AR36" s="17" t="n">
        <v>1</v>
      </c>
      <c r="AT36" s="26">
        <f>AQ36+AR36*6200000</f>
        <v/>
      </c>
      <c r="AU36" s="26">
        <f>IF((AL36+AM36-AP36-AT36)&lt;0,0,(AL36+AM36-AP36-AT36))</f>
        <v/>
      </c>
      <c r="AV36" s="26">
        <f>ROUND(IF(AU36&lt;=10000000,AU36*5%,IF(AU36&lt;=30000000,AU36*10%-500000,IF(AU36&lt;=60000000,AU36*20%-3500000,IF(AU36&lt;=100000000,AU36*30%-9500000,AU36*35%-14500000)))),0)</f>
        <v/>
      </c>
      <c r="AZ36" s="26">
        <f>ROUND(F36*0.5%,0)</f>
        <v/>
      </c>
      <c r="BB36" s="7">
        <f>ROUND(AG36-AP36-AV36-AZ36,0)</f>
        <v/>
      </c>
    </row>
    <row r="37">
      <c r="A37" s="17" t="n">
        <v>28</v>
      </c>
      <c r="C37" s="17" t="inlineStr">
        <is>
          <t>10005869</t>
        </is>
      </c>
      <c r="D37" s="18" t="inlineStr">
        <is>
          <t>Phạm Bá Sơn</t>
        </is>
      </c>
      <c r="E37" s="18" t="inlineStr">
        <is>
          <t>Trắc đạc</t>
        </is>
      </c>
      <c r="F37" s="26" t="n">
        <v>6000000</v>
      </c>
      <c r="G37" s="26" t="n">
        <v>10000000</v>
      </c>
      <c r="I37" s="17" t="n">
        <v>1</v>
      </c>
      <c r="J37" s="21">
        <f>Cham_Cong_Hang_Ngay!AK91</f>
        <v/>
      </c>
      <c r="L37" s="17">
        <f>Cham_Cong_Hang_Ngay!AO91</f>
        <v/>
      </c>
      <c r="N37" s="17" t="n">
        <v>0</v>
      </c>
      <c r="P37" s="17" t="n">
        <v>0</v>
      </c>
      <c r="R37" s="17">
        <f>Cham_Cong_Hang_Ngay!AP91</f>
        <v/>
      </c>
      <c r="S37" s="21">
        <f>Cham_Cong_Hang_Ngay!AQ91</f>
        <v/>
      </c>
      <c r="T37" s="26">
        <f>ROUND(F37/26*(J37+N37+P37),0)</f>
        <v/>
      </c>
      <c r="U37" s="26">
        <f>ROUND((G37*I37)/26*(J37+N37*0.5+P37*0.5),0)</f>
        <v/>
      </c>
      <c r="V37" s="26">
        <f>ROUND((F37+G37*I37)/26/8*S37,0)</f>
        <v/>
      </c>
      <c r="W37" s="26">
        <f>ROUND((F37+G37*I37)/26*L37,0)</f>
        <v/>
      </c>
      <c r="X37" s="26">
        <f>ROUND(R37*50000,0)</f>
        <v/>
      </c>
      <c r="Y37" s="26" t="n">
        <v>500000</v>
      </c>
      <c r="Z37" s="26" t="n">
        <v>0</v>
      </c>
      <c r="AA37" s="26" t="n">
        <v>0</v>
      </c>
      <c r="AC37" s="26" t="n">
        <v>0</v>
      </c>
      <c r="AD37" s="26" t="n">
        <v>596154</v>
      </c>
      <c r="AE37" s="26" t="n">
        <v>0</v>
      </c>
      <c r="AG37" s="27">
        <f>SUM(T37:AF37)</f>
        <v/>
      </c>
      <c r="AH37" s="26">
        <f>IF(X37&lt;=1200000,X37,1200000)</f>
        <v/>
      </c>
      <c r="AL37" s="26">
        <f>AG37-(AH37+Y37+V37)</f>
        <v/>
      </c>
      <c r="AM37" s="26" t="n">
        <v>1000000</v>
      </c>
      <c r="AP37" s="26" t="n">
        <v>708750</v>
      </c>
      <c r="AQ37" s="26" t="n">
        <v>15500000</v>
      </c>
      <c r="AR37" s="17" t="n">
        <v>1</v>
      </c>
      <c r="AT37" s="26">
        <f>AQ37+AR37*6200000</f>
        <v/>
      </c>
      <c r="AU37" s="26">
        <f>IF((AL37+AM37-AP37-AT37)&lt;0,0,(AL37+AM37-AP37-AT37))</f>
        <v/>
      </c>
      <c r="AV37" s="26">
        <f>ROUND(IF(AU37&lt;=10000000,AU37*5%,IF(AU37&lt;=30000000,AU37*10%-500000,IF(AU37&lt;=60000000,AU37*20%-3500000,IF(AU37&lt;=100000000,AU37*30%-9500000,AU37*35%-14500000)))),0)</f>
        <v/>
      </c>
      <c r="AZ37" s="26">
        <f>ROUND(F37*0.5%,0)</f>
        <v/>
      </c>
      <c r="BB37" s="7">
        <f>ROUND(AG37-AP37-AV37-AZ37,0)</f>
        <v/>
      </c>
    </row>
    <row r="38">
      <c r="A38" s="17" t="n">
        <v>29</v>
      </c>
      <c r="C38" s="17" t="inlineStr">
        <is>
          <t>10005975</t>
        </is>
      </c>
      <c r="D38" s="18" t="inlineStr">
        <is>
          <t>Nguyễn Ngọc Ân</t>
        </is>
      </c>
      <c r="E38" s="18" t="inlineStr">
        <is>
          <t>Kỹ sư hiện trường</t>
        </is>
      </c>
      <c r="F38" s="26" t="n">
        <v>6000000</v>
      </c>
      <c r="G38" s="26" t="n">
        <v>10000000</v>
      </c>
      <c r="I38" s="17" t="n">
        <v>1</v>
      </c>
      <c r="J38" s="21">
        <f>Cham_Cong_Hang_Ngay!AK92</f>
        <v/>
      </c>
      <c r="L38" s="17">
        <f>Cham_Cong_Hang_Ngay!AO92</f>
        <v/>
      </c>
      <c r="N38" s="17" t="n">
        <v>0</v>
      </c>
      <c r="P38" s="17" t="n">
        <v>0</v>
      </c>
      <c r="R38" s="17">
        <f>Cham_Cong_Hang_Ngay!AP92</f>
        <v/>
      </c>
      <c r="S38" s="21">
        <f>Cham_Cong_Hang_Ngay!AQ92</f>
        <v/>
      </c>
      <c r="T38" s="26">
        <f>ROUND(F38/26*(J38+N38+P38),0)</f>
        <v/>
      </c>
      <c r="U38" s="26">
        <f>ROUND((G38*I38)/26*(J38+N38*0.5+P38*0.5),0)</f>
        <v/>
      </c>
      <c r="V38" s="26">
        <f>ROUND((F38+G38*I38)/26/8*S38,0)</f>
        <v/>
      </c>
      <c r="W38" s="26">
        <f>ROUND((F38+G38*I38)/26*L38,0)</f>
        <v/>
      </c>
      <c r="X38" s="26">
        <f>ROUND(R38*50000,0)</f>
        <v/>
      </c>
      <c r="Y38" s="26" t="n">
        <v>500000</v>
      </c>
      <c r="Z38" s="26" t="n">
        <v>0</v>
      </c>
      <c r="AA38" s="26" t="n">
        <v>0</v>
      </c>
      <c r="AC38" s="26" t="n">
        <v>0</v>
      </c>
      <c r="AD38" s="26" t="n">
        <v>500000</v>
      </c>
      <c r="AE38" s="26" t="n">
        <v>0</v>
      </c>
      <c r="AG38" s="27">
        <f>SUM(T38:AF38)</f>
        <v/>
      </c>
      <c r="AH38" s="26">
        <f>IF(X38&lt;=1200000,X38,1200000)</f>
        <v/>
      </c>
      <c r="AL38" s="26">
        <f>AG38-(AH38+Y38+V38)</f>
        <v/>
      </c>
      <c r="AM38" s="26" t="n">
        <v>1000000</v>
      </c>
      <c r="AP38" s="26" t="n">
        <v>743400</v>
      </c>
      <c r="AQ38" s="26" t="n">
        <v>15500000</v>
      </c>
      <c r="AR38" s="17" t="n">
        <v>1</v>
      </c>
      <c r="AT38" s="26">
        <f>AQ38+AR38*6200000</f>
        <v/>
      </c>
      <c r="AU38" s="26">
        <f>IF((AL38+AM38-AP38-AT38)&lt;0,0,(AL38+AM38-AP38-AT38))</f>
        <v/>
      </c>
      <c r="AV38" s="26">
        <f>ROUND(IF(AU38&lt;=10000000,AU38*5%,IF(AU38&lt;=30000000,AU38*10%-500000,IF(AU38&lt;=60000000,AU38*20%-3500000,IF(AU38&lt;=100000000,AU38*30%-9500000,AU38*35%-14500000)))),0)</f>
        <v/>
      </c>
      <c r="AZ38" s="26">
        <f>ROUND(F38*0.5%,0)</f>
        <v/>
      </c>
      <c r="BB38" s="7">
        <f>ROUND(AG38-AP38-AV38-AZ38,0)</f>
        <v/>
      </c>
    </row>
    <row r="39">
      <c r="A39" s="17" t="n">
        <v>30</v>
      </c>
      <c r="C39" s="17" t="inlineStr">
        <is>
          <t>10006284</t>
        </is>
      </c>
      <c r="D39" s="18" t="inlineStr">
        <is>
          <t>Phạm Trung Tấn</t>
        </is>
      </c>
      <c r="E39" s="18" t="inlineStr">
        <is>
          <t>Kỹ sư chất lượng</t>
        </is>
      </c>
      <c r="F39" s="26" t="n">
        <v>6000000</v>
      </c>
      <c r="G39" s="26" t="n">
        <v>10000000</v>
      </c>
      <c r="I39" s="17" t="n">
        <v>1</v>
      </c>
      <c r="J39" s="21">
        <f>Cham_Cong_Hang_Ngay!AK93</f>
        <v/>
      </c>
      <c r="L39" s="17">
        <f>Cham_Cong_Hang_Ngay!AO93</f>
        <v/>
      </c>
      <c r="N39" s="17" t="n">
        <v>0</v>
      </c>
      <c r="P39" s="17" t="n">
        <v>0</v>
      </c>
      <c r="R39" s="17">
        <f>Cham_Cong_Hang_Ngay!AP93</f>
        <v/>
      </c>
      <c r="S39" s="21">
        <f>Cham_Cong_Hang_Ngay!AQ93</f>
        <v/>
      </c>
      <c r="T39" s="26">
        <f>ROUND(F39/26*(J39+N39+P39),0)</f>
        <v/>
      </c>
      <c r="U39" s="26">
        <f>ROUND((G39*I39)/26*(J39+N39*0.5+P39*0.5),0)</f>
        <v/>
      </c>
      <c r="V39" s="26">
        <f>ROUND((F39+G39*I39)/26/8*S39,0)</f>
        <v/>
      </c>
      <c r="W39" s="26">
        <f>ROUND((F39+G39*I39)/26*L39,0)</f>
        <v/>
      </c>
      <c r="X39" s="26">
        <f>ROUND(R39*50000,0)</f>
        <v/>
      </c>
      <c r="Y39" s="26" t="n">
        <v>500000</v>
      </c>
      <c r="Z39" s="26" t="n">
        <v>0</v>
      </c>
      <c r="AA39" s="26" t="n">
        <v>0</v>
      </c>
      <c r="AC39" s="26" t="n">
        <v>0</v>
      </c>
      <c r="AD39" s="26" t="n">
        <v>500000</v>
      </c>
      <c r="AE39" s="26" t="n">
        <v>0</v>
      </c>
      <c r="AG39" s="27">
        <f>SUM(T39:AF39)</f>
        <v/>
      </c>
      <c r="AH39" s="26">
        <f>IF(X39&lt;=1200000,X39,1200000)</f>
        <v/>
      </c>
      <c r="AL39" s="26">
        <f>AG39-(AH39+Y39+V39)</f>
        <v/>
      </c>
      <c r="AM39" s="26" t="n">
        <v>1000000</v>
      </c>
      <c r="AP39" s="26" t="n">
        <v>743400</v>
      </c>
      <c r="AQ39" s="26" t="n">
        <v>15500000</v>
      </c>
      <c r="AR39" s="17" t="n">
        <v>0</v>
      </c>
      <c r="AT39" s="26">
        <f>AQ39+AR39*6200000</f>
        <v/>
      </c>
      <c r="AU39" s="26">
        <f>IF((AL39+AM39-AP39-AT39)&lt;0,0,(AL39+AM39-AP39-AT39))</f>
        <v/>
      </c>
      <c r="AV39" s="26">
        <f>ROUND(IF(AU39&lt;=10000000,AU39*5%,IF(AU39&lt;=30000000,AU39*10%-500000,IF(AU39&lt;=60000000,AU39*20%-3500000,IF(AU39&lt;=100000000,AU39*30%-9500000,AU39*35%-14500000)))),0)</f>
        <v/>
      </c>
      <c r="AZ39" s="26">
        <f>ROUND(F39*0.5%,0)</f>
        <v/>
      </c>
      <c r="BB39" s="7">
        <f>ROUND(AG39-AP39-AV39-AZ39,0)</f>
        <v/>
      </c>
    </row>
    <row r="40">
      <c r="A40" s="17" t="n">
        <v>31</v>
      </c>
      <c r="C40" s="17" t="inlineStr">
        <is>
          <t>10007739.FCIC</t>
        </is>
      </c>
      <c r="D40" s="18" t="inlineStr">
        <is>
          <t>Nguyễn Phi Tuấn</t>
        </is>
      </c>
      <c r="E40" s="18" t="inlineStr">
        <is>
          <t>Chỉ huy trưởng</t>
        </is>
      </c>
      <c r="F40" s="26" t="n">
        <v>6000000</v>
      </c>
      <c r="G40" s="26" t="n">
        <v>10000000</v>
      </c>
      <c r="I40" s="17" t="n">
        <v>1</v>
      </c>
      <c r="J40" s="21">
        <f>Cham_Cong_Hang_Ngay!AK94</f>
        <v/>
      </c>
      <c r="L40" s="17">
        <f>Cham_Cong_Hang_Ngay!AO94</f>
        <v/>
      </c>
      <c r="N40" s="17" t="n">
        <v>0</v>
      </c>
      <c r="P40" s="17" t="n">
        <v>0</v>
      </c>
      <c r="R40" s="17">
        <f>Cham_Cong_Hang_Ngay!AP94</f>
        <v/>
      </c>
      <c r="S40" s="21">
        <f>Cham_Cong_Hang_Ngay!AQ94</f>
        <v/>
      </c>
      <c r="T40" s="26">
        <f>ROUND(F40/26*(J40+N40+P40),0)</f>
        <v/>
      </c>
      <c r="U40" s="26">
        <f>ROUND((G40*I40)/26*(J40+N40*0.5+P40*0.5),0)</f>
        <v/>
      </c>
      <c r="V40" s="26">
        <f>ROUND((F40+G40*I40)/26/8*S40,0)</f>
        <v/>
      </c>
      <c r="W40" s="26">
        <f>ROUND((F40+G40*I40)/26*L40,0)</f>
        <v/>
      </c>
      <c r="X40" s="26">
        <f>ROUND(R40*50000,0)</f>
        <v/>
      </c>
      <c r="Y40" s="26" t="n">
        <v>500000</v>
      </c>
      <c r="Z40" s="26" t="n">
        <v>0</v>
      </c>
      <c r="AA40" s="26" t="n">
        <v>0</v>
      </c>
      <c r="AC40" s="26" t="n">
        <v>0</v>
      </c>
      <c r="AD40" s="26" t="n">
        <v>580769</v>
      </c>
      <c r="AE40" s="26" t="n">
        <v>0</v>
      </c>
      <c r="AG40" s="27">
        <f>SUM(T40:AF40)</f>
        <v/>
      </c>
      <c r="AH40" s="26">
        <f>IF(X40&lt;=1200000,X40,1200000)</f>
        <v/>
      </c>
      <c r="AL40" s="26">
        <f>AG40-(AH40+Y40+V40)</f>
        <v/>
      </c>
      <c r="AM40" s="26" t="n">
        <v>1000000</v>
      </c>
      <c r="AP40" s="26" t="n">
        <v>955500</v>
      </c>
      <c r="AQ40" s="26" t="n">
        <v>15500000</v>
      </c>
      <c r="AR40" s="17" t="n">
        <v>1</v>
      </c>
      <c r="AT40" s="26">
        <f>AQ40+AR40*6200000</f>
        <v/>
      </c>
      <c r="AU40" s="26">
        <f>IF((AL40+AM40-AP40-AT40)&lt;0,0,(AL40+AM40-AP40-AT40))</f>
        <v/>
      </c>
      <c r="AV40" s="26">
        <f>ROUND(IF(AU40&lt;=10000000,AU40*5%,IF(AU40&lt;=30000000,AU40*10%-500000,IF(AU40&lt;=60000000,AU40*20%-3500000,IF(AU40&lt;=100000000,AU40*30%-9500000,AU40*35%-14500000)))),0)</f>
        <v/>
      </c>
      <c r="AZ40" s="26">
        <f>ROUND(F40*0.5%,0)</f>
        <v/>
      </c>
      <c r="BB40" s="7">
        <f>ROUND(AG40-AP40-AV40-AZ40,0)</f>
        <v/>
      </c>
    </row>
    <row r="41">
      <c r="A41" s="17" t="n">
        <v>32</v>
      </c>
      <c r="C41" s="17" t="inlineStr">
        <is>
          <t>10008055.FCIC</t>
        </is>
      </c>
      <c r="D41" s="18" t="inlineStr">
        <is>
          <t>Phan Bá Mạnh</t>
        </is>
      </c>
      <c r="E41" s="18" t="inlineStr">
        <is>
          <t>Kỹ sư hiện trường</t>
        </is>
      </c>
      <c r="F41" s="26" t="n">
        <v>6000000</v>
      </c>
      <c r="G41" s="26" t="n">
        <v>10000000</v>
      </c>
      <c r="I41" s="17" t="n">
        <v>1</v>
      </c>
      <c r="J41" s="21">
        <f>Cham_Cong_Hang_Ngay!AK95</f>
        <v/>
      </c>
      <c r="L41" s="17">
        <f>Cham_Cong_Hang_Ngay!AO95</f>
        <v/>
      </c>
      <c r="N41" s="17" t="n">
        <v>0</v>
      </c>
      <c r="P41" s="17" t="n">
        <v>0</v>
      </c>
      <c r="R41" s="17">
        <f>Cham_Cong_Hang_Ngay!AP95</f>
        <v/>
      </c>
      <c r="S41" s="21">
        <f>Cham_Cong_Hang_Ngay!AQ95</f>
        <v/>
      </c>
      <c r="T41" s="26">
        <f>ROUND(F41/26*(J41+N41+P41),0)</f>
        <v/>
      </c>
      <c r="U41" s="26">
        <f>ROUND((G41*I41)/26*(J41+N41*0.5+P41*0.5),0)</f>
        <v/>
      </c>
      <c r="V41" s="26">
        <f>ROUND((F41+G41*I41)/26/8*S41,0)</f>
        <v/>
      </c>
      <c r="W41" s="26">
        <f>ROUND((F41+G41*I41)/26*L41,0)</f>
        <v/>
      </c>
      <c r="X41" s="26">
        <f>ROUND(R41*50000,0)</f>
        <v/>
      </c>
      <c r="Y41" s="26" t="n">
        <v>500000</v>
      </c>
      <c r="Z41" s="26" t="n">
        <v>0</v>
      </c>
      <c r="AA41" s="26" t="n">
        <v>0</v>
      </c>
      <c r="AC41" s="26" t="n">
        <v>0</v>
      </c>
      <c r="AD41" s="26" t="n">
        <v>753846</v>
      </c>
      <c r="AE41" s="26" t="n">
        <v>0</v>
      </c>
      <c r="AG41" s="27">
        <f>SUM(T41:AF41)</f>
        <v/>
      </c>
      <c r="AH41" s="26">
        <f>IF(X41&lt;=1200000,X41,1200000)</f>
        <v/>
      </c>
      <c r="AL41" s="26">
        <f>AG41-(AH41+Y41+V41)</f>
        <v/>
      </c>
      <c r="AM41" s="26" t="n">
        <v>1000000</v>
      </c>
      <c r="AP41" s="26" t="n">
        <v>780150</v>
      </c>
      <c r="AQ41" s="26" t="n">
        <v>15500000</v>
      </c>
      <c r="AR41" s="17" t="n">
        <v>1</v>
      </c>
      <c r="AT41" s="26">
        <f>AQ41+AR41*6200000</f>
        <v/>
      </c>
      <c r="AU41" s="26">
        <f>IF((AL41+AM41-AP41-AT41)&lt;0,0,(AL41+AM41-AP41-AT41))</f>
        <v/>
      </c>
      <c r="AV41" s="26">
        <f>ROUND(IF(AU41&lt;=10000000,AU41*5%,IF(AU41&lt;=30000000,AU41*10%-500000,IF(AU41&lt;=60000000,AU41*20%-3500000,IF(AU41&lt;=100000000,AU41*30%-9500000,AU41*35%-14500000)))),0)</f>
        <v/>
      </c>
      <c r="AZ41" s="26">
        <f>ROUND(F41*0.5%,0)</f>
        <v/>
      </c>
      <c r="BB41" s="7">
        <f>ROUND(AG41-AP41-AV41-AZ41,0)</f>
        <v/>
      </c>
    </row>
    <row r="42">
      <c r="A42" s="17" t="n">
        <v>33</v>
      </c>
      <c r="C42" s="17" t="inlineStr">
        <is>
          <t>10008193.FCIC</t>
        </is>
      </c>
      <c r="D42" s="18" t="inlineStr">
        <is>
          <t>Phạm Quang Huy</t>
        </is>
      </c>
      <c r="E42" s="18" t="inlineStr">
        <is>
          <t>Kỹ sư hiện trường</t>
        </is>
      </c>
      <c r="F42" s="26" t="n">
        <v>6000000</v>
      </c>
      <c r="G42" s="26" t="n">
        <v>10000000</v>
      </c>
      <c r="I42" s="17" t="n">
        <v>1</v>
      </c>
      <c r="J42" s="21">
        <f>Cham_Cong_Hang_Ngay!AK96</f>
        <v/>
      </c>
      <c r="L42" s="17">
        <f>Cham_Cong_Hang_Ngay!AO96</f>
        <v/>
      </c>
      <c r="N42" s="17" t="n">
        <v>0</v>
      </c>
      <c r="P42" s="17" t="n">
        <v>0</v>
      </c>
      <c r="R42" s="17">
        <f>Cham_Cong_Hang_Ngay!AP96</f>
        <v/>
      </c>
      <c r="S42" s="21">
        <f>Cham_Cong_Hang_Ngay!AQ96</f>
        <v/>
      </c>
      <c r="T42" s="26">
        <f>ROUND(F42/26*(J42+N42+P42),0)</f>
        <v/>
      </c>
      <c r="U42" s="26">
        <f>ROUND((G42*I42)/26*(J42+N42*0.5+P42*0.5),0)</f>
        <v/>
      </c>
      <c r="V42" s="26">
        <f>ROUND((F42+G42*I42)/26/8*S42,0)</f>
        <v/>
      </c>
      <c r="W42" s="26">
        <f>ROUND((F42+G42*I42)/26*L42,0)</f>
        <v/>
      </c>
      <c r="X42" s="26">
        <f>ROUND(R42*50000,0)</f>
        <v/>
      </c>
      <c r="Y42" s="26" t="n">
        <v>500000</v>
      </c>
      <c r="Z42" s="26" t="n">
        <v>0</v>
      </c>
      <c r="AA42" s="26" t="n">
        <v>0</v>
      </c>
      <c r="AC42" s="26" t="n">
        <v>0</v>
      </c>
      <c r="AD42" s="26" t="n">
        <v>538462</v>
      </c>
      <c r="AE42" s="26" t="n">
        <v>0</v>
      </c>
      <c r="AG42" s="27">
        <f>SUM(T42:AF42)</f>
        <v/>
      </c>
      <c r="AH42" s="26">
        <f>IF(X42&lt;=1200000,X42,1200000)</f>
        <v/>
      </c>
      <c r="AL42" s="26">
        <f>AG42-(AH42+Y42+V42)</f>
        <v/>
      </c>
      <c r="AM42" s="26" t="n">
        <v>1000000</v>
      </c>
      <c r="AP42" s="26" t="n">
        <v>861000</v>
      </c>
      <c r="AQ42" s="26" t="n">
        <v>15500000</v>
      </c>
      <c r="AR42" s="17" t="n">
        <v>2</v>
      </c>
      <c r="AT42" s="26">
        <f>AQ42+AR42*6200000</f>
        <v/>
      </c>
      <c r="AU42" s="26">
        <f>IF((AL42+AM42-AP42-AT42)&lt;0,0,(AL42+AM42-AP42-AT42))</f>
        <v/>
      </c>
      <c r="AV42" s="26">
        <f>ROUND(IF(AU42&lt;=10000000,AU42*5%,IF(AU42&lt;=30000000,AU42*10%-500000,IF(AU42&lt;=60000000,AU42*20%-3500000,IF(AU42&lt;=100000000,AU42*30%-9500000,AU42*35%-14500000)))),0)</f>
        <v/>
      </c>
      <c r="AZ42" s="26">
        <f>ROUND(F42*0.5%,0)</f>
        <v/>
      </c>
      <c r="BB42" s="7">
        <f>ROUND(AG42-AP42-AV42-AZ42,0)</f>
        <v/>
      </c>
    </row>
    <row r="43">
      <c r="A43" s="17" t="n">
        <v>34</v>
      </c>
      <c r="C43" s="17" t="inlineStr">
        <is>
          <t>10008478</t>
        </is>
      </c>
      <c r="D43" s="18" t="inlineStr">
        <is>
          <t>Đinh Văn Công</t>
        </is>
      </c>
      <c r="E43" s="18" t="inlineStr">
        <is>
          <t>Kỹ sư hiện trường</t>
        </is>
      </c>
      <c r="F43" s="26" t="n">
        <v>6000000</v>
      </c>
      <c r="G43" s="26" t="n">
        <v>10000000</v>
      </c>
      <c r="I43" s="17" t="n">
        <v>1</v>
      </c>
      <c r="J43" s="21">
        <f>Cham_Cong_Hang_Ngay!AK97</f>
        <v/>
      </c>
      <c r="L43" s="17">
        <f>Cham_Cong_Hang_Ngay!AO97</f>
        <v/>
      </c>
      <c r="N43" s="17" t="n">
        <v>0</v>
      </c>
      <c r="P43" s="17" t="n">
        <v>0</v>
      </c>
      <c r="R43" s="17">
        <f>Cham_Cong_Hang_Ngay!AP97</f>
        <v/>
      </c>
      <c r="S43" s="21">
        <f>Cham_Cong_Hang_Ngay!AQ97</f>
        <v/>
      </c>
      <c r="T43" s="26">
        <f>ROUND(F43/26*(J43+N43+P43),0)</f>
        <v/>
      </c>
      <c r="U43" s="26">
        <f>ROUND((G43*I43)/26*(J43+N43*0.5+P43*0.5),0)</f>
        <v/>
      </c>
      <c r="V43" s="26">
        <f>ROUND((F43+G43*I43)/26/8*S43,0)</f>
        <v/>
      </c>
      <c r="W43" s="26">
        <f>ROUND((F43+G43*I43)/26*L43,0)</f>
        <v/>
      </c>
      <c r="X43" s="26">
        <f>ROUND(R43*50000,0)</f>
        <v/>
      </c>
      <c r="Y43" s="26" t="n">
        <v>500000</v>
      </c>
      <c r="Z43" s="26" t="n">
        <v>0</v>
      </c>
      <c r="AA43" s="26" t="n">
        <v>0</v>
      </c>
      <c r="AC43" s="26" t="n">
        <v>0</v>
      </c>
      <c r="AD43" s="26" t="n">
        <v>538462</v>
      </c>
      <c r="AE43" s="26" t="n">
        <v>0</v>
      </c>
      <c r="AG43" s="27">
        <f>SUM(T43:AF43)</f>
        <v/>
      </c>
      <c r="AH43" s="26">
        <f>IF(X43&lt;=1200000,X43,1200000)</f>
        <v/>
      </c>
      <c r="AL43" s="26">
        <f>AG43-(AH43+Y43+V43)</f>
        <v/>
      </c>
      <c r="AM43" s="26" t="n">
        <v>1000000</v>
      </c>
      <c r="AP43" s="26" t="n">
        <v>708750</v>
      </c>
      <c r="AQ43" s="26" t="n">
        <v>15500000</v>
      </c>
      <c r="AR43" s="17" t="n">
        <v>0</v>
      </c>
      <c r="AT43" s="26">
        <f>AQ43+AR43*6200000</f>
        <v/>
      </c>
      <c r="AU43" s="26">
        <f>IF((AL43+AM43-AP43-AT43)&lt;0,0,(AL43+AM43-AP43-AT43))</f>
        <v/>
      </c>
      <c r="AV43" s="26">
        <f>ROUND(IF(AU43&lt;=10000000,AU43*5%,IF(AU43&lt;=30000000,AU43*10%-500000,IF(AU43&lt;=60000000,AU43*20%-3500000,IF(AU43&lt;=100000000,AU43*30%-9500000,AU43*35%-14500000)))),0)</f>
        <v/>
      </c>
      <c r="AZ43" s="26">
        <f>ROUND(F43*0.5%,0)</f>
        <v/>
      </c>
      <c r="BB43" s="7">
        <f>ROUND(AG43-AP43-AV43-AZ43,0)</f>
        <v/>
      </c>
    </row>
    <row r="44">
      <c r="A44" s="17" t="n">
        <v>35</v>
      </c>
      <c r="C44" s="17" t="inlineStr">
        <is>
          <t>10008611.FCIC</t>
        </is>
      </c>
      <c r="D44" s="18" t="inlineStr">
        <is>
          <t>Hoàng Văn Vinh</t>
        </is>
      </c>
      <c r="E44" s="18" t="inlineStr">
        <is>
          <t>Kỹ sư hiện trường</t>
        </is>
      </c>
      <c r="F44" s="26" t="n">
        <v>6000000</v>
      </c>
      <c r="G44" s="26" t="n">
        <v>10000000</v>
      </c>
      <c r="I44" s="17" t="n">
        <v>1</v>
      </c>
      <c r="J44" s="21">
        <f>Cham_Cong_Hang_Ngay!AK98</f>
        <v/>
      </c>
      <c r="L44" s="17">
        <f>Cham_Cong_Hang_Ngay!AO98</f>
        <v/>
      </c>
      <c r="N44" s="17" t="n">
        <v>0</v>
      </c>
      <c r="P44" s="17" t="n">
        <v>0</v>
      </c>
      <c r="R44" s="17">
        <f>Cham_Cong_Hang_Ngay!AP98</f>
        <v/>
      </c>
      <c r="S44" s="21">
        <f>Cham_Cong_Hang_Ngay!AQ98</f>
        <v/>
      </c>
      <c r="T44" s="26">
        <f>ROUND(F44/26*(J44+N44+P44),0)</f>
        <v/>
      </c>
      <c r="U44" s="26">
        <f>ROUND((G44*I44)/26*(J44+N44*0.5+P44*0.5),0)</f>
        <v/>
      </c>
      <c r="V44" s="26">
        <f>ROUND((F44+G44*I44)/26/8*S44,0)</f>
        <v/>
      </c>
      <c r="W44" s="26">
        <f>ROUND((F44+G44*I44)/26*L44,0)</f>
        <v/>
      </c>
      <c r="X44" s="26">
        <f>ROUND(R44*50000,0)</f>
        <v/>
      </c>
      <c r="Y44" s="26" t="n">
        <v>500000</v>
      </c>
      <c r="Z44" s="26" t="n">
        <v>0</v>
      </c>
      <c r="AA44" s="26" t="n">
        <v>0</v>
      </c>
      <c r="AC44" s="26" t="n">
        <v>0</v>
      </c>
      <c r="AD44" s="26" t="n">
        <v>538462</v>
      </c>
      <c r="AE44" s="26" t="n">
        <v>0</v>
      </c>
      <c r="AG44" s="27">
        <f>SUM(T44:AF44)</f>
        <v/>
      </c>
      <c r="AH44" s="26">
        <f>IF(X44&lt;=1200000,X44,1200000)</f>
        <v/>
      </c>
      <c r="AL44" s="26">
        <f>AG44-(AH44+Y44+V44)</f>
        <v/>
      </c>
      <c r="AM44" s="26" t="n">
        <v>1000000</v>
      </c>
      <c r="AP44" s="26" t="n">
        <v>708750</v>
      </c>
      <c r="AQ44" s="26" t="n">
        <v>15500000</v>
      </c>
      <c r="AR44" s="17" t="n">
        <v>2</v>
      </c>
      <c r="AT44" s="26">
        <f>AQ44+AR44*6200000</f>
        <v/>
      </c>
      <c r="AU44" s="26">
        <f>IF((AL44+AM44-AP44-AT44)&lt;0,0,(AL44+AM44-AP44-AT44))</f>
        <v/>
      </c>
      <c r="AV44" s="26">
        <f>ROUND(IF(AU44&lt;=10000000,AU44*5%,IF(AU44&lt;=30000000,AU44*10%-500000,IF(AU44&lt;=60000000,AU44*20%-3500000,IF(AU44&lt;=100000000,AU44*30%-9500000,AU44*35%-14500000)))),0)</f>
        <v/>
      </c>
      <c r="AZ44" s="26">
        <f>ROUND(F44*0.5%,0)</f>
        <v/>
      </c>
      <c r="BB44" s="7">
        <f>ROUND(AG44-AP44-AV44-AZ44,0)</f>
        <v/>
      </c>
    </row>
    <row r="45">
      <c r="A45" s="17" t="n">
        <v>36</v>
      </c>
      <c r="C45" s="17" t="inlineStr">
        <is>
          <t>10008756</t>
        </is>
      </c>
      <c r="D45" s="18" t="inlineStr">
        <is>
          <t>Tạ Văn Như</t>
        </is>
      </c>
      <c r="E45" s="18" t="inlineStr">
        <is>
          <t>Chỉ huy trưởng</t>
        </is>
      </c>
      <c r="F45" s="26" t="n">
        <v>6000000</v>
      </c>
      <c r="G45" s="26" t="n">
        <v>10000000</v>
      </c>
      <c r="I45" s="17" t="n">
        <v>1</v>
      </c>
      <c r="J45" s="21">
        <f>Cham_Cong_Hang_Ngay!AK99</f>
        <v/>
      </c>
      <c r="L45" s="17">
        <f>Cham_Cong_Hang_Ngay!AO99</f>
        <v/>
      </c>
      <c r="N45" s="17" t="n">
        <v>0</v>
      </c>
      <c r="P45" s="17" t="n">
        <v>0</v>
      </c>
      <c r="R45" s="17">
        <f>Cham_Cong_Hang_Ngay!AP99</f>
        <v/>
      </c>
      <c r="S45" s="21">
        <f>Cham_Cong_Hang_Ngay!AQ99</f>
        <v/>
      </c>
      <c r="T45" s="26">
        <f>ROUND(F45/26*(J45+N45+P45),0)</f>
        <v/>
      </c>
      <c r="U45" s="26">
        <f>ROUND((G45*I45)/26*(J45+N45*0.5+P45*0.5),0)</f>
        <v/>
      </c>
      <c r="V45" s="26">
        <f>ROUND((F45+G45*I45)/26/8*S45,0)</f>
        <v/>
      </c>
      <c r="W45" s="26">
        <f>ROUND((F45+G45*I45)/26*L45,0)</f>
        <v/>
      </c>
      <c r="X45" s="26">
        <f>ROUND(R45*50000,0)</f>
        <v/>
      </c>
      <c r="Y45" s="26" t="n">
        <v>500000</v>
      </c>
      <c r="Z45" s="26" t="n">
        <v>0</v>
      </c>
      <c r="AA45" s="26" t="n">
        <v>0</v>
      </c>
      <c r="AC45" s="26" t="n">
        <v>0</v>
      </c>
      <c r="AD45" s="26" t="n">
        <v>538462</v>
      </c>
      <c r="AE45" s="26" t="n">
        <v>0</v>
      </c>
      <c r="AG45" s="27">
        <f>SUM(T45:AF45)</f>
        <v/>
      </c>
      <c r="AH45" s="26">
        <f>IF(X45&lt;=1200000,X45,1200000)</f>
        <v/>
      </c>
      <c r="AL45" s="26">
        <f>AG45-(AH45+Y45+V45)</f>
        <v/>
      </c>
      <c r="AM45" s="26" t="n">
        <v>1000000</v>
      </c>
      <c r="AP45" s="26" t="n">
        <v>817950</v>
      </c>
      <c r="AQ45" s="26" t="n">
        <v>15500000</v>
      </c>
      <c r="AR45" s="17" t="n">
        <v>2</v>
      </c>
      <c r="AT45" s="26">
        <f>AQ45+AR45*6200000</f>
        <v/>
      </c>
      <c r="AU45" s="26">
        <f>IF((AL45+AM45-AP45-AT45)&lt;0,0,(AL45+AM45-AP45-AT45))</f>
        <v/>
      </c>
      <c r="AV45" s="26">
        <f>ROUND(IF(AU45&lt;=10000000,AU45*5%,IF(AU45&lt;=30000000,AU45*10%-500000,IF(AU45&lt;=60000000,AU45*20%-3500000,IF(AU45&lt;=100000000,AU45*30%-9500000,AU45*35%-14500000)))),0)</f>
        <v/>
      </c>
      <c r="AZ45" s="26">
        <f>ROUND(F45*0.5%,0)</f>
        <v/>
      </c>
      <c r="BB45" s="7">
        <f>ROUND(AG45-AP45-AV45-AZ45,0)</f>
        <v/>
      </c>
    </row>
    <row r="46">
      <c r="A46" s="17" t="n">
        <v>37</v>
      </c>
      <c r="C46" s="17" t="inlineStr">
        <is>
          <t>10008921</t>
        </is>
      </c>
      <c r="D46" s="18" t="inlineStr">
        <is>
          <t>Phạm Công Thanh</t>
        </is>
      </c>
      <c r="E46" s="18" t="inlineStr">
        <is>
          <t>Kỹ sư hiện trường</t>
        </is>
      </c>
      <c r="F46" s="26" t="n">
        <v>6000000</v>
      </c>
      <c r="G46" s="26" t="n">
        <v>10000000</v>
      </c>
      <c r="I46" s="17" t="n">
        <v>1</v>
      </c>
      <c r="J46" s="21">
        <f>Cham_Cong_Hang_Ngay!AK100</f>
        <v/>
      </c>
      <c r="L46" s="17">
        <f>Cham_Cong_Hang_Ngay!AO100</f>
        <v/>
      </c>
      <c r="N46" s="17" t="n">
        <v>0</v>
      </c>
      <c r="P46" s="17" t="n">
        <v>0</v>
      </c>
      <c r="R46" s="17">
        <f>Cham_Cong_Hang_Ngay!AP100</f>
        <v/>
      </c>
      <c r="S46" s="21">
        <f>Cham_Cong_Hang_Ngay!AQ100</f>
        <v/>
      </c>
      <c r="T46" s="26">
        <f>ROUND(F46/26*(J46+N46+P46),0)</f>
        <v/>
      </c>
      <c r="U46" s="26">
        <f>ROUND((G46*I46)/26*(J46+N46*0.5+P46*0.5),0)</f>
        <v/>
      </c>
      <c r="V46" s="26">
        <f>ROUND((F46+G46*I46)/26/8*S46,0)</f>
        <v/>
      </c>
      <c r="W46" s="26">
        <f>ROUND((F46+G46*I46)/26*L46,0)</f>
        <v/>
      </c>
      <c r="X46" s="26">
        <f>ROUND(R46*50000,0)</f>
        <v/>
      </c>
      <c r="Y46" s="26" t="n">
        <v>500000</v>
      </c>
      <c r="Z46" s="26" t="n">
        <v>0</v>
      </c>
      <c r="AA46" s="26" t="n">
        <v>0</v>
      </c>
      <c r="AC46" s="26" t="n">
        <v>0</v>
      </c>
      <c r="AD46" s="26" t="n">
        <v>538462</v>
      </c>
      <c r="AE46" s="26" t="n">
        <v>0</v>
      </c>
      <c r="AG46" s="27">
        <f>SUM(T46:AF46)</f>
        <v/>
      </c>
      <c r="AH46" s="26">
        <f>IF(X46&lt;=1200000,X46,1200000)</f>
        <v/>
      </c>
      <c r="AL46" s="26">
        <f>AG46-(AH46+Y46+V46)</f>
        <v/>
      </c>
      <c r="AM46" s="26" t="n">
        <v>1000000</v>
      </c>
      <c r="AP46" s="26" t="n">
        <v>708750</v>
      </c>
      <c r="AQ46" s="26" t="n">
        <v>15500000</v>
      </c>
      <c r="AR46" s="17" t="n">
        <v>1</v>
      </c>
      <c r="AT46" s="26">
        <f>AQ46+AR46*6200000</f>
        <v/>
      </c>
      <c r="AU46" s="26">
        <f>IF((AL46+AM46-AP46-AT46)&lt;0,0,(AL46+AM46-AP46-AT46))</f>
        <v/>
      </c>
      <c r="AV46" s="26">
        <f>ROUND(IF(AU46&lt;=10000000,AU46*5%,IF(AU46&lt;=30000000,AU46*10%-500000,IF(AU46&lt;=60000000,AU46*20%-3500000,IF(AU46&lt;=100000000,AU46*30%-9500000,AU46*35%-14500000)))),0)</f>
        <v/>
      </c>
      <c r="AZ46" s="26">
        <f>ROUND(F46*0.5%,0)</f>
        <v/>
      </c>
      <c r="BB46" s="7">
        <f>ROUND(AG46-AP46-AV46-AZ46,0)</f>
        <v/>
      </c>
    </row>
    <row r="47">
      <c r="A47" s="17" t="n">
        <v>38</v>
      </c>
      <c r="C47" s="17" t="inlineStr">
        <is>
          <t>10008923</t>
        </is>
      </c>
      <c r="D47" s="18" t="inlineStr">
        <is>
          <t>Lương Văn Khánh</t>
        </is>
      </c>
      <c r="E47" s="18" t="inlineStr">
        <is>
          <t>Trắc đạc</t>
        </is>
      </c>
      <c r="F47" s="26" t="n">
        <v>6000000</v>
      </c>
      <c r="G47" s="26" t="n">
        <v>10000000</v>
      </c>
      <c r="I47" s="17" t="n">
        <v>1</v>
      </c>
      <c r="J47" s="21">
        <f>Cham_Cong_Hang_Ngay!AK101</f>
        <v/>
      </c>
      <c r="L47" s="17">
        <f>Cham_Cong_Hang_Ngay!AO101</f>
        <v/>
      </c>
      <c r="N47" s="17" t="n">
        <v>0</v>
      </c>
      <c r="P47" s="17" t="n">
        <v>0</v>
      </c>
      <c r="R47" s="17">
        <f>Cham_Cong_Hang_Ngay!AP101</f>
        <v/>
      </c>
      <c r="S47" s="21">
        <f>Cham_Cong_Hang_Ngay!AQ101</f>
        <v/>
      </c>
      <c r="T47" s="26">
        <f>ROUND(F47/26*(J47+N47+P47),0)</f>
        <v/>
      </c>
      <c r="U47" s="26">
        <f>ROUND((G47*I47)/26*(J47+N47*0.5+P47*0.5),0)</f>
        <v/>
      </c>
      <c r="V47" s="26">
        <f>ROUND((F47+G47*I47)/26/8*S47,0)</f>
        <v/>
      </c>
      <c r="W47" s="26">
        <f>ROUND((F47+G47*I47)/26*L47,0)</f>
        <v/>
      </c>
      <c r="X47" s="26">
        <f>ROUND(R47*50000,0)</f>
        <v/>
      </c>
      <c r="Y47" s="26" t="n">
        <v>500000</v>
      </c>
      <c r="Z47" s="26" t="n">
        <v>0</v>
      </c>
      <c r="AA47" s="26" t="n">
        <v>0</v>
      </c>
      <c r="AC47" s="26" t="n">
        <v>0</v>
      </c>
      <c r="AD47" s="26" t="n">
        <v>538462</v>
      </c>
      <c r="AE47" s="26" t="n">
        <v>0</v>
      </c>
      <c r="AG47" s="27">
        <f>SUM(T47:AF47)</f>
        <v/>
      </c>
      <c r="AH47" s="26">
        <f>IF(X47&lt;=1200000,X47,1200000)</f>
        <v/>
      </c>
      <c r="AL47" s="26">
        <f>AG47-(AH47+Y47+V47)</f>
        <v/>
      </c>
      <c r="AM47" s="26" t="n">
        <v>1000000</v>
      </c>
      <c r="AP47" s="26" t="n">
        <v>708750</v>
      </c>
      <c r="AQ47" s="26" t="n">
        <v>15500000</v>
      </c>
      <c r="AR47" s="17" t="n">
        <v>0</v>
      </c>
      <c r="AT47" s="26">
        <f>AQ47+AR47*6200000</f>
        <v/>
      </c>
      <c r="AU47" s="26">
        <f>IF((AL47+AM47-AP47-AT47)&lt;0,0,(AL47+AM47-AP47-AT47))</f>
        <v/>
      </c>
      <c r="AV47" s="26">
        <f>ROUND(IF(AU47&lt;=10000000,AU47*5%,IF(AU47&lt;=30000000,AU47*10%-500000,IF(AU47&lt;=60000000,AU47*20%-3500000,IF(AU47&lt;=100000000,AU47*30%-9500000,AU47*35%-14500000)))),0)</f>
        <v/>
      </c>
      <c r="AZ47" s="26">
        <f>ROUND(F47*0.5%,0)</f>
        <v/>
      </c>
      <c r="BB47" s="7">
        <f>ROUND(AG47-AP47-AV47-AZ47,0)</f>
        <v/>
      </c>
    </row>
    <row r="48">
      <c r="A48" s="17" t="n">
        <v>39</v>
      </c>
      <c r="C48" s="17" t="inlineStr">
        <is>
          <t>10009028.FCIC</t>
        </is>
      </c>
      <c r="D48" s="18" t="inlineStr">
        <is>
          <t>Vũ Xuân Trường</t>
        </is>
      </c>
      <c r="E48" s="18" t="inlineStr">
        <is>
          <t>Chỉ huy trưởng</t>
        </is>
      </c>
      <c r="F48" s="26" t="n">
        <v>6000000</v>
      </c>
      <c r="G48" s="26" t="n">
        <v>10000000</v>
      </c>
      <c r="I48" s="17" t="n">
        <v>1</v>
      </c>
      <c r="J48" s="21">
        <f>Cham_Cong_Hang_Ngay!AK102</f>
        <v/>
      </c>
      <c r="L48" s="17">
        <f>Cham_Cong_Hang_Ngay!AO102</f>
        <v/>
      </c>
      <c r="N48" s="17" t="n">
        <v>0</v>
      </c>
      <c r="P48" s="17" t="n">
        <v>0</v>
      </c>
      <c r="R48" s="17">
        <f>Cham_Cong_Hang_Ngay!AP102</f>
        <v/>
      </c>
      <c r="S48" s="21">
        <f>Cham_Cong_Hang_Ngay!AQ102</f>
        <v/>
      </c>
      <c r="T48" s="26">
        <f>ROUND(F48/26*(J48+N48+P48),0)</f>
        <v/>
      </c>
      <c r="U48" s="26">
        <f>ROUND((G48*I48)/26*(J48+N48*0.5+P48*0.5),0)</f>
        <v/>
      </c>
      <c r="V48" s="26">
        <f>ROUND((F48+G48*I48)/26/8*S48,0)</f>
        <v/>
      </c>
      <c r="W48" s="26">
        <f>ROUND((F48+G48*I48)/26*L48,0)</f>
        <v/>
      </c>
      <c r="X48" s="26">
        <f>ROUND(R48*50000,0)</f>
        <v/>
      </c>
      <c r="Y48" s="26" t="n">
        <v>500000</v>
      </c>
      <c r="Z48" s="26" t="n">
        <v>0</v>
      </c>
      <c r="AA48" s="26" t="n">
        <v>0</v>
      </c>
      <c r="AC48" s="26" t="n">
        <v>0</v>
      </c>
      <c r="AD48" s="26" t="n">
        <v>780769</v>
      </c>
      <c r="AE48" s="26" t="n">
        <v>0</v>
      </c>
      <c r="AG48" s="27">
        <f>SUM(T48:AF48)</f>
        <v/>
      </c>
      <c r="AH48" s="26">
        <f>IF(X48&lt;=1200000,X48,1200000)</f>
        <v/>
      </c>
      <c r="AL48" s="26">
        <f>AG48-(AH48+Y48+V48)</f>
        <v/>
      </c>
      <c r="AM48" s="26" t="n">
        <v>1000000</v>
      </c>
      <c r="AP48" s="26" t="n">
        <v>955500</v>
      </c>
      <c r="AQ48" s="26" t="n">
        <v>15500000</v>
      </c>
      <c r="AR48" s="17" t="n">
        <v>3</v>
      </c>
      <c r="AT48" s="26">
        <f>AQ48+AR48*6200000</f>
        <v/>
      </c>
      <c r="AU48" s="26">
        <f>IF((AL48+AM48-AP48-AT48)&lt;0,0,(AL48+AM48-AP48-AT48))</f>
        <v/>
      </c>
      <c r="AV48" s="26">
        <f>ROUND(IF(AU48&lt;=10000000,AU48*5%,IF(AU48&lt;=30000000,AU48*10%-500000,IF(AU48&lt;=60000000,AU48*20%-3500000,IF(AU48&lt;=100000000,AU48*30%-9500000,AU48*35%-14500000)))),0)</f>
        <v/>
      </c>
      <c r="AZ48" s="26">
        <f>ROUND(F48*0.5%,0)</f>
        <v/>
      </c>
      <c r="BB48" s="7">
        <f>ROUND(AG48-AP48-AV48-AZ48,0)</f>
        <v/>
      </c>
    </row>
    <row r="49">
      <c r="A49" s="17" t="n">
        <v>40</v>
      </c>
      <c r="C49" s="17" t="inlineStr">
        <is>
          <t>10009035</t>
        </is>
      </c>
      <c r="D49" s="18" t="inlineStr">
        <is>
          <t>Ngô Tiến Nam</t>
        </is>
      </c>
      <c r="E49" s="18" t="inlineStr">
        <is>
          <t>Kỹ sư hiện trường</t>
        </is>
      </c>
      <c r="F49" s="26" t="n">
        <v>6000000</v>
      </c>
      <c r="G49" s="26" t="n">
        <v>10000000</v>
      </c>
      <c r="I49" s="17" t="n">
        <v>1</v>
      </c>
      <c r="J49" s="21">
        <f>Cham_Cong_Hang_Ngay!AK103</f>
        <v/>
      </c>
      <c r="L49" s="17">
        <f>Cham_Cong_Hang_Ngay!AO103</f>
        <v/>
      </c>
      <c r="N49" s="17" t="n">
        <v>0</v>
      </c>
      <c r="P49" s="17" t="n">
        <v>0</v>
      </c>
      <c r="R49" s="17">
        <f>Cham_Cong_Hang_Ngay!AP103</f>
        <v/>
      </c>
      <c r="S49" s="21">
        <f>Cham_Cong_Hang_Ngay!AQ103</f>
        <v/>
      </c>
      <c r="T49" s="26">
        <f>ROUND(F49/26*(J49+N49+P49),0)</f>
        <v/>
      </c>
      <c r="U49" s="26">
        <f>ROUND((G49*I49)/26*(J49+N49*0.5+P49*0.5),0)</f>
        <v/>
      </c>
      <c r="V49" s="26">
        <f>ROUND((F49+G49*I49)/26/8*S49,0)</f>
        <v/>
      </c>
      <c r="W49" s="26">
        <f>ROUND((F49+G49*I49)/26*L49,0)</f>
        <v/>
      </c>
      <c r="X49" s="26">
        <f>ROUND(R49*50000,0)</f>
        <v/>
      </c>
      <c r="Y49" s="26" t="n">
        <v>500000</v>
      </c>
      <c r="Z49" s="26" t="n">
        <v>0</v>
      </c>
      <c r="AA49" s="26" t="n">
        <v>0</v>
      </c>
      <c r="AC49" s="26" t="n">
        <v>0</v>
      </c>
      <c r="AD49" s="26" t="n">
        <v>538462</v>
      </c>
      <c r="AE49" s="26" t="n">
        <v>0</v>
      </c>
      <c r="AG49" s="27">
        <f>SUM(T49:AF49)</f>
        <v/>
      </c>
      <c r="AH49" s="26">
        <f>IF(X49&lt;=1200000,X49,1200000)</f>
        <v/>
      </c>
      <c r="AL49" s="26">
        <f>AG49-(AH49+Y49+V49)</f>
        <v/>
      </c>
      <c r="AM49" s="26" t="n">
        <v>1000000</v>
      </c>
      <c r="AP49" s="26" t="n">
        <v>708750</v>
      </c>
      <c r="AQ49" s="26" t="n">
        <v>15500000</v>
      </c>
      <c r="AR49" s="17" t="n">
        <v>0</v>
      </c>
      <c r="AT49" s="26">
        <f>AQ49+AR49*6200000</f>
        <v/>
      </c>
      <c r="AU49" s="26">
        <f>IF((AL49+AM49-AP49-AT49)&lt;0,0,(AL49+AM49-AP49-AT49))</f>
        <v/>
      </c>
      <c r="AV49" s="26">
        <f>ROUND(IF(AU49&lt;=10000000,AU49*5%,IF(AU49&lt;=30000000,AU49*10%-500000,IF(AU49&lt;=60000000,AU49*20%-3500000,IF(AU49&lt;=100000000,AU49*30%-9500000,AU49*35%-14500000)))),0)</f>
        <v/>
      </c>
      <c r="AZ49" s="26">
        <f>ROUND(F49*0.5%,0)</f>
        <v/>
      </c>
      <c r="BB49" s="7">
        <f>ROUND(AG49-AP49-AV49-AZ49,0)</f>
        <v/>
      </c>
    </row>
    <row r="50">
      <c r="A50" s="17" t="n">
        <v>41</v>
      </c>
      <c r="C50" s="17" t="inlineStr">
        <is>
          <t>10009043.FCIC</t>
        </is>
      </c>
      <c r="D50" s="18" t="inlineStr">
        <is>
          <t>Đinh Thanh Liêm</t>
        </is>
      </c>
      <c r="E50" s="18" t="inlineStr">
        <is>
          <t>Chỉ huy phó</t>
        </is>
      </c>
      <c r="F50" s="26" t="n">
        <v>6000000</v>
      </c>
      <c r="G50" s="26" t="n">
        <v>10000000</v>
      </c>
      <c r="I50" s="17" t="n">
        <v>1</v>
      </c>
      <c r="J50" s="21">
        <f>Cham_Cong_Hang_Ngay!AK104</f>
        <v/>
      </c>
      <c r="L50" s="17">
        <f>Cham_Cong_Hang_Ngay!AO104</f>
        <v/>
      </c>
      <c r="N50" s="17" t="n">
        <v>0</v>
      </c>
      <c r="P50" s="17" t="n">
        <v>0</v>
      </c>
      <c r="R50" s="17">
        <f>Cham_Cong_Hang_Ngay!AP104</f>
        <v/>
      </c>
      <c r="S50" s="21">
        <f>Cham_Cong_Hang_Ngay!AQ104</f>
        <v/>
      </c>
      <c r="T50" s="26">
        <f>ROUND(F50/26*(J50+N50+P50),0)</f>
        <v/>
      </c>
      <c r="U50" s="26">
        <f>ROUND((G50*I50)/26*(J50+N50*0.5+P50*0.5),0)</f>
        <v/>
      </c>
      <c r="V50" s="26">
        <f>ROUND((F50+G50*I50)/26/8*S50,0)</f>
        <v/>
      </c>
      <c r="W50" s="26">
        <f>ROUND((F50+G50*I50)/26*L50,0)</f>
        <v/>
      </c>
      <c r="X50" s="26">
        <f>ROUND(R50*50000,0)</f>
        <v/>
      </c>
      <c r="Y50" s="26" t="n">
        <v>500000</v>
      </c>
      <c r="Z50" s="26" t="n">
        <v>0</v>
      </c>
      <c r="AA50" s="26" t="n">
        <v>0</v>
      </c>
      <c r="AC50" s="26" t="n">
        <v>0</v>
      </c>
      <c r="AD50" s="26" t="n">
        <v>557692</v>
      </c>
      <c r="AE50" s="26" t="n">
        <v>0</v>
      </c>
      <c r="AG50" s="27">
        <f>SUM(T50:AF50)</f>
        <v/>
      </c>
      <c r="AH50" s="26">
        <f>IF(X50&lt;=1200000,X50,1200000)</f>
        <v/>
      </c>
      <c r="AL50" s="26">
        <f>AG50-(AH50+Y50+V50)</f>
        <v/>
      </c>
      <c r="AM50" s="26" t="n">
        <v>1000000</v>
      </c>
      <c r="AP50" s="26" t="n">
        <v>907200</v>
      </c>
      <c r="AQ50" s="26" t="n">
        <v>15500000</v>
      </c>
      <c r="AR50" s="17" t="n">
        <v>3</v>
      </c>
      <c r="AT50" s="26">
        <f>AQ50+AR50*6200000</f>
        <v/>
      </c>
      <c r="AU50" s="26">
        <f>IF((AL50+AM50-AP50-AT50)&lt;0,0,(AL50+AM50-AP50-AT50))</f>
        <v/>
      </c>
      <c r="AV50" s="26">
        <f>ROUND(IF(AU50&lt;=10000000,AU50*5%,IF(AU50&lt;=30000000,AU50*10%-500000,IF(AU50&lt;=60000000,AU50*20%-3500000,IF(AU50&lt;=100000000,AU50*30%-9500000,AU50*35%-14500000)))),0)</f>
        <v/>
      </c>
      <c r="AZ50" s="26">
        <f>ROUND(F50*0.5%,0)</f>
        <v/>
      </c>
      <c r="BB50" s="7">
        <f>ROUND(AG50-AP50-AV50-AZ50,0)</f>
        <v/>
      </c>
    </row>
    <row r="51">
      <c r="A51" s="17" t="n">
        <v>42</v>
      </c>
      <c r="C51" s="17" t="inlineStr">
        <is>
          <t>10009090</t>
        </is>
      </c>
      <c r="D51" s="18" t="inlineStr">
        <is>
          <t>Bùi Văn Cảnh</t>
        </is>
      </c>
      <c r="E51" s="18" t="inlineStr">
        <is>
          <t>Chỉ huy trưởng</t>
        </is>
      </c>
      <c r="F51" s="26" t="n">
        <v>6000000</v>
      </c>
      <c r="G51" s="26" t="n">
        <v>10000000</v>
      </c>
      <c r="I51" s="17" t="n">
        <v>1</v>
      </c>
      <c r="J51" s="21">
        <f>Cham_Cong_Hang_Ngay!AK105</f>
        <v/>
      </c>
      <c r="L51" s="17">
        <f>Cham_Cong_Hang_Ngay!AO105</f>
        <v/>
      </c>
      <c r="N51" s="17" t="n">
        <v>0</v>
      </c>
      <c r="P51" s="17" t="n">
        <v>0</v>
      </c>
      <c r="R51" s="17">
        <f>Cham_Cong_Hang_Ngay!AP105</f>
        <v/>
      </c>
      <c r="S51" s="21">
        <f>Cham_Cong_Hang_Ngay!AQ105</f>
        <v/>
      </c>
      <c r="T51" s="26">
        <f>ROUND(F51/26*(J51+N51+P51),0)</f>
        <v/>
      </c>
      <c r="U51" s="26">
        <f>ROUND((G51*I51)/26*(J51+N51*0.5+P51*0.5),0)</f>
        <v/>
      </c>
      <c r="V51" s="26">
        <f>ROUND((F51+G51*I51)/26/8*S51,0)</f>
        <v/>
      </c>
      <c r="W51" s="26">
        <f>ROUND((F51+G51*I51)/26*L51,0)</f>
        <v/>
      </c>
      <c r="X51" s="26">
        <f>ROUND(R51*50000,0)</f>
        <v/>
      </c>
      <c r="Y51" s="26" t="n">
        <v>500000</v>
      </c>
      <c r="Z51" s="26" t="n">
        <v>0</v>
      </c>
      <c r="AA51" s="26" t="n">
        <v>0</v>
      </c>
      <c r="AC51" s="26" t="n">
        <v>0</v>
      </c>
      <c r="AD51" s="26" t="n">
        <v>519231</v>
      </c>
      <c r="AE51" s="26" t="n">
        <v>0</v>
      </c>
      <c r="AG51" s="27">
        <f>SUM(T51:AF51)</f>
        <v/>
      </c>
      <c r="AH51" s="26">
        <f>IF(X51&lt;=1200000,X51,1200000)</f>
        <v/>
      </c>
      <c r="AL51" s="26">
        <f>AG51-(AH51+Y51+V51)</f>
        <v/>
      </c>
      <c r="AM51" s="26" t="n">
        <v>1000000</v>
      </c>
      <c r="AP51" s="26" t="n">
        <v>817950</v>
      </c>
      <c r="AQ51" s="26" t="n">
        <v>15500000</v>
      </c>
      <c r="AR51" s="17" t="n">
        <v>4</v>
      </c>
      <c r="AT51" s="26">
        <f>AQ51+AR51*6200000</f>
        <v/>
      </c>
      <c r="AU51" s="26">
        <f>IF((AL51+AM51-AP51-AT51)&lt;0,0,(AL51+AM51-AP51-AT51))</f>
        <v/>
      </c>
      <c r="AV51" s="26">
        <f>ROUND(IF(AU51&lt;=10000000,AU51*5%,IF(AU51&lt;=30000000,AU51*10%-500000,IF(AU51&lt;=60000000,AU51*20%-3500000,IF(AU51&lt;=100000000,AU51*30%-9500000,AU51*35%-14500000)))),0)</f>
        <v/>
      </c>
      <c r="AZ51" s="26">
        <f>ROUND(F51*0.5%,0)</f>
        <v/>
      </c>
      <c r="BB51" s="7">
        <f>ROUND(AG51-AP51-AV51-AZ51,0)</f>
        <v/>
      </c>
    </row>
    <row r="52">
      <c r="A52" s="17" t="n">
        <v>43</v>
      </c>
      <c r="C52" s="17" t="inlineStr">
        <is>
          <t>10009135</t>
        </is>
      </c>
      <c r="D52" s="18" t="inlineStr">
        <is>
          <t>Phạm Văn Tính</t>
        </is>
      </c>
      <c r="E52" s="18" t="inlineStr">
        <is>
          <t>Kỹ sư chất lượng</t>
        </is>
      </c>
      <c r="F52" s="26" t="n">
        <v>6000000</v>
      </c>
      <c r="G52" s="26" t="n">
        <v>10000000</v>
      </c>
      <c r="I52" s="17" t="n">
        <v>1</v>
      </c>
      <c r="J52" s="21">
        <f>Cham_Cong_Hang_Ngay!AK106</f>
        <v/>
      </c>
      <c r="L52" s="17">
        <f>Cham_Cong_Hang_Ngay!AO106</f>
        <v/>
      </c>
      <c r="N52" s="17" t="n">
        <v>0</v>
      </c>
      <c r="P52" s="17" t="n">
        <v>0</v>
      </c>
      <c r="R52" s="17">
        <f>Cham_Cong_Hang_Ngay!AP106</f>
        <v/>
      </c>
      <c r="S52" s="21">
        <f>Cham_Cong_Hang_Ngay!AQ106</f>
        <v/>
      </c>
      <c r="T52" s="26">
        <f>ROUND(F52/26*(J52+N52+P52),0)</f>
        <v/>
      </c>
      <c r="U52" s="26">
        <f>ROUND((G52*I52)/26*(J52+N52*0.5+P52*0.5),0)</f>
        <v/>
      </c>
      <c r="V52" s="26">
        <f>ROUND((F52+G52*I52)/26/8*S52,0)</f>
        <v/>
      </c>
      <c r="W52" s="26">
        <f>ROUND((F52+G52*I52)/26*L52,0)</f>
        <v/>
      </c>
      <c r="X52" s="26">
        <f>ROUND(R52*50000,0)</f>
        <v/>
      </c>
      <c r="Y52" s="26" t="n">
        <v>500000</v>
      </c>
      <c r="Z52" s="26" t="n">
        <v>0</v>
      </c>
      <c r="AA52" s="26" t="n">
        <v>0</v>
      </c>
      <c r="AC52" s="26" t="n">
        <v>0</v>
      </c>
      <c r="AD52" s="26" t="n">
        <v>538462</v>
      </c>
      <c r="AE52" s="26" t="n">
        <v>0</v>
      </c>
      <c r="AG52" s="27">
        <f>SUM(T52:AF52)</f>
        <v/>
      </c>
      <c r="AH52" s="26">
        <f>IF(X52&lt;=1200000,X52,1200000)</f>
        <v/>
      </c>
      <c r="AL52" s="26">
        <f>AG52-(AH52+Y52+V52)</f>
        <v/>
      </c>
      <c r="AM52" s="26" t="n">
        <v>1000000</v>
      </c>
      <c r="AP52" s="26" t="n">
        <v>780150</v>
      </c>
      <c r="AQ52" s="26" t="n">
        <v>15500000</v>
      </c>
      <c r="AR52" s="17" t="n">
        <v>2</v>
      </c>
      <c r="AT52" s="26">
        <f>AQ52+AR52*6200000</f>
        <v/>
      </c>
      <c r="AU52" s="26">
        <f>IF((AL52+AM52-AP52-AT52)&lt;0,0,(AL52+AM52-AP52-AT52))</f>
        <v/>
      </c>
      <c r="AV52" s="26">
        <f>ROUND(IF(AU52&lt;=10000000,AU52*5%,IF(AU52&lt;=30000000,AU52*10%-500000,IF(AU52&lt;=60000000,AU52*20%-3500000,IF(AU52&lt;=100000000,AU52*30%-9500000,AU52*35%-14500000)))),0)</f>
        <v/>
      </c>
      <c r="AZ52" s="26">
        <f>ROUND(F52*0.5%,0)</f>
        <v/>
      </c>
      <c r="BB52" s="7">
        <f>ROUND(AG52-AP52-AV52-AZ52,0)</f>
        <v/>
      </c>
    </row>
    <row r="53">
      <c r="A53" s="17" t="n">
        <v>44</v>
      </c>
      <c r="C53" s="17" t="inlineStr">
        <is>
          <t>10009243</t>
        </is>
      </c>
      <c r="D53" s="18" t="inlineStr">
        <is>
          <t>Cao Văn Quang</t>
        </is>
      </c>
      <c r="E53" s="18" t="inlineStr">
        <is>
          <t>Kỹ sư hiện trường</t>
        </is>
      </c>
      <c r="F53" s="26" t="n">
        <v>6000000</v>
      </c>
      <c r="G53" s="26" t="n">
        <v>10000000</v>
      </c>
      <c r="I53" s="17" t="n">
        <v>1</v>
      </c>
      <c r="J53" s="21">
        <f>Cham_Cong_Hang_Ngay!AK107</f>
        <v/>
      </c>
      <c r="L53" s="17">
        <f>Cham_Cong_Hang_Ngay!AO107</f>
        <v/>
      </c>
      <c r="N53" s="17" t="n">
        <v>0</v>
      </c>
      <c r="P53" s="17" t="n">
        <v>0</v>
      </c>
      <c r="R53" s="17">
        <f>Cham_Cong_Hang_Ngay!AP107</f>
        <v/>
      </c>
      <c r="S53" s="21">
        <f>Cham_Cong_Hang_Ngay!AQ107</f>
        <v/>
      </c>
      <c r="T53" s="26">
        <f>ROUND(F53/26*(J53+N53+P53),0)</f>
        <v/>
      </c>
      <c r="U53" s="26">
        <f>ROUND((G53*I53)/26*(J53+N53*0.5+P53*0.5),0)</f>
        <v/>
      </c>
      <c r="V53" s="26">
        <f>ROUND((F53+G53*I53)/26/8*S53,0)</f>
        <v/>
      </c>
      <c r="W53" s="26">
        <f>ROUND((F53+G53*I53)/26*L53,0)</f>
        <v/>
      </c>
      <c r="X53" s="26">
        <f>ROUND(R53*50000,0)</f>
        <v/>
      </c>
      <c r="Y53" s="26" t="n">
        <v>500000</v>
      </c>
      <c r="Z53" s="26" t="n">
        <v>0</v>
      </c>
      <c r="AA53" s="26" t="n">
        <v>0</v>
      </c>
      <c r="AC53" s="26" t="n">
        <v>0</v>
      </c>
      <c r="AD53" s="26" t="n">
        <v>538462</v>
      </c>
      <c r="AE53" s="26" t="n">
        <v>0</v>
      </c>
      <c r="AG53" s="27">
        <f>SUM(T53:AF53)</f>
        <v/>
      </c>
      <c r="AH53" s="26">
        <f>IF(X53&lt;=1200000,X53,1200000)</f>
        <v/>
      </c>
      <c r="AL53" s="26">
        <f>AG53-(AH53+Y53+V53)</f>
        <v/>
      </c>
      <c r="AM53" s="26" t="n">
        <v>1000000</v>
      </c>
      <c r="AP53" s="26" t="n">
        <v>708750</v>
      </c>
      <c r="AQ53" s="26" t="n">
        <v>15500000</v>
      </c>
      <c r="AR53" s="17" t="n">
        <v>0</v>
      </c>
      <c r="AT53" s="26">
        <f>AQ53+AR53*6200000</f>
        <v/>
      </c>
      <c r="AU53" s="26">
        <f>IF((AL53+AM53-AP53-AT53)&lt;0,0,(AL53+AM53-AP53-AT53))</f>
        <v/>
      </c>
      <c r="AV53" s="26">
        <f>ROUND(IF(AU53&lt;=10000000,AU53*5%,IF(AU53&lt;=30000000,AU53*10%-500000,IF(AU53&lt;=60000000,AU53*20%-3500000,IF(AU53&lt;=100000000,AU53*30%-9500000,AU53*35%-14500000)))),0)</f>
        <v/>
      </c>
      <c r="AZ53" s="26">
        <f>ROUND(F53*0.5%,0)</f>
        <v/>
      </c>
      <c r="BB53" s="7">
        <f>ROUND(AG53-AP53-AV53-AZ53,0)</f>
        <v/>
      </c>
    </row>
    <row r="54">
      <c r="A54" s="17" t="n">
        <v>45</v>
      </c>
      <c r="C54" s="17" t="inlineStr">
        <is>
          <t>10009244</t>
        </is>
      </c>
      <c r="D54" s="18" t="inlineStr">
        <is>
          <t>Ngô Cao Đại</t>
        </is>
      </c>
      <c r="E54" s="18" t="inlineStr">
        <is>
          <t>Kỹ sư hiện trường</t>
        </is>
      </c>
      <c r="F54" s="26" t="n">
        <v>6000000</v>
      </c>
      <c r="G54" s="26" t="n">
        <v>10000000</v>
      </c>
      <c r="I54" s="17" t="n">
        <v>1</v>
      </c>
      <c r="J54" s="21">
        <f>Cham_Cong_Hang_Ngay!AK108</f>
        <v/>
      </c>
      <c r="L54" s="17">
        <f>Cham_Cong_Hang_Ngay!AO108</f>
        <v/>
      </c>
      <c r="N54" s="17" t="n">
        <v>0</v>
      </c>
      <c r="P54" s="17" t="n">
        <v>0</v>
      </c>
      <c r="R54" s="17">
        <f>Cham_Cong_Hang_Ngay!AP108</f>
        <v/>
      </c>
      <c r="S54" s="21">
        <f>Cham_Cong_Hang_Ngay!AQ108</f>
        <v/>
      </c>
      <c r="T54" s="26">
        <f>ROUND(F54/26*(J54+N54+P54),0)</f>
        <v/>
      </c>
      <c r="U54" s="26">
        <f>ROUND((G54*I54)/26*(J54+N54*0.5+P54*0.5),0)</f>
        <v/>
      </c>
      <c r="V54" s="26">
        <f>ROUND((F54+G54*I54)/26/8*S54,0)</f>
        <v/>
      </c>
      <c r="W54" s="26">
        <f>ROUND((F54+G54*I54)/26*L54,0)</f>
        <v/>
      </c>
      <c r="X54" s="26">
        <f>ROUND(R54*50000,0)</f>
        <v/>
      </c>
      <c r="Y54" s="26" t="n">
        <v>500000</v>
      </c>
      <c r="Z54" s="26" t="n">
        <v>0</v>
      </c>
      <c r="AA54" s="26" t="n">
        <v>0</v>
      </c>
      <c r="AC54" s="26" t="n">
        <v>0</v>
      </c>
      <c r="AD54" s="26" t="n">
        <v>538462</v>
      </c>
      <c r="AE54" s="26" t="n">
        <v>0</v>
      </c>
      <c r="AG54" s="27">
        <f>SUM(T54:AF54)</f>
        <v/>
      </c>
      <c r="AH54" s="26">
        <f>IF(X54&lt;=1200000,X54,1200000)</f>
        <v/>
      </c>
      <c r="AL54" s="26">
        <f>AG54-(AH54+Y54+V54)</f>
        <v/>
      </c>
      <c r="AM54" s="26" t="n">
        <v>1000000</v>
      </c>
      <c r="AP54" s="26" t="n">
        <v>743400</v>
      </c>
      <c r="AQ54" s="26" t="n">
        <v>15500000</v>
      </c>
      <c r="AR54" s="17" t="n">
        <v>0</v>
      </c>
      <c r="AT54" s="26">
        <f>AQ54+AR54*6200000</f>
        <v/>
      </c>
      <c r="AU54" s="26">
        <f>IF((AL54+AM54-AP54-AT54)&lt;0,0,(AL54+AM54-AP54-AT54))</f>
        <v/>
      </c>
      <c r="AV54" s="26">
        <f>ROUND(IF(AU54&lt;=10000000,AU54*5%,IF(AU54&lt;=30000000,AU54*10%-500000,IF(AU54&lt;=60000000,AU54*20%-3500000,IF(AU54&lt;=100000000,AU54*30%-9500000,AU54*35%-14500000)))),0)</f>
        <v/>
      </c>
      <c r="AZ54" s="26">
        <f>ROUND(F54*0.5%,0)</f>
        <v/>
      </c>
      <c r="BB54" s="7">
        <f>ROUND(AG54-AP54-AV54-AZ54,0)</f>
        <v/>
      </c>
    </row>
    <row r="55">
      <c r="A55" s="17" t="n">
        <v>46</v>
      </c>
      <c r="C55" s="17" t="inlineStr">
        <is>
          <t>10009298</t>
        </is>
      </c>
      <c r="D55" s="18" t="inlineStr">
        <is>
          <t>Chu Xuân Nam</t>
        </is>
      </c>
      <c r="E55" s="18" t="inlineStr">
        <is>
          <t>Kỹ sư chất lượng</t>
        </is>
      </c>
      <c r="F55" s="26" t="n">
        <v>6000000</v>
      </c>
      <c r="G55" s="26" t="n">
        <v>10000000</v>
      </c>
      <c r="I55" s="17" t="n">
        <v>1</v>
      </c>
      <c r="J55" s="21">
        <f>Cham_Cong_Hang_Ngay!AK109</f>
        <v/>
      </c>
      <c r="L55" s="17">
        <f>Cham_Cong_Hang_Ngay!AO109</f>
        <v/>
      </c>
      <c r="N55" s="17" t="n">
        <v>0</v>
      </c>
      <c r="P55" s="17" t="n">
        <v>0</v>
      </c>
      <c r="R55" s="17">
        <f>Cham_Cong_Hang_Ngay!AP109</f>
        <v/>
      </c>
      <c r="S55" s="21">
        <f>Cham_Cong_Hang_Ngay!AQ109</f>
        <v/>
      </c>
      <c r="T55" s="26">
        <f>ROUND(F55/26*(J55+N55+P55),0)</f>
        <v/>
      </c>
      <c r="U55" s="26">
        <f>ROUND((G55*I55)/26*(J55+N55*0.5+P55*0.5),0)</f>
        <v/>
      </c>
      <c r="V55" s="26">
        <f>ROUND((F55+G55*I55)/26/8*S55,0)</f>
        <v/>
      </c>
      <c r="W55" s="26">
        <f>ROUND((F55+G55*I55)/26*L55,0)</f>
        <v/>
      </c>
      <c r="X55" s="26">
        <f>ROUND(R55*50000,0)</f>
        <v/>
      </c>
      <c r="Y55" s="26" t="n">
        <v>500000</v>
      </c>
      <c r="Z55" s="26" t="n">
        <v>0</v>
      </c>
      <c r="AA55" s="26" t="n">
        <v>0</v>
      </c>
      <c r="AC55" s="26" t="n">
        <v>0</v>
      </c>
      <c r="AD55" s="26" t="n">
        <v>519231</v>
      </c>
      <c r="AE55" s="26" t="n">
        <v>0</v>
      </c>
      <c r="AG55" s="27">
        <f>SUM(T55:AF55)</f>
        <v/>
      </c>
      <c r="AH55" s="26">
        <f>IF(X55&lt;=1200000,X55,1200000)</f>
        <v/>
      </c>
      <c r="AL55" s="26">
        <f>AG55-(AH55+Y55+V55)</f>
        <v/>
      </c>
      <c r="AM55" s="26" t="n">
        <v>1000000</v>
      </c>
      <c r="AP55" s="26" t="n">
        <v>708750</v>
      </c>
      <c r="AQ55" s="26" t="n">
        <v>15500000</v>
      </c>
      <c r="AR55" s="17" t="n">
        <v>0</v>
      </c>
      <c r="AT55" s="26">
        <f>AQ55+AR55*6200000</f>
        <v/>
      </c>
      <c r="AU55" s="26">
        <f>IF((AL55+AM55-AP55-AT55)&lt;0,0,(AL55+AM55-AP55-AT55))</f>
        <v/>
      </c>
      <c r="AV55" s="26">
        <f>ROUND(IF(AU55&lt;=10000000,AU55*5%,IF(AU55&lt;=30000000,AU55*10%-500000,IF(AU55&lt;=60000000,AU55*20%-3500000,IF(AU55&lt;=100000000,AU55*30%-9500000,AU55*35%-14500000)))),0)</f>
        <v/>
      </c>
      <c r="AZ55" s="26">
        <f>ROUND(F55*0.5%,0)</f>
        <v/>
      </c>
      <c r="BB55" s="7">
        <f>ROUND(AG55-AP55-AV55-AZ55,0)</f>
        <v/>
      </c>
    </row>
    <row r="56">
      <c r="A56" s="17" t="n">
        <v>47</v>
      </c>
      <c r="C56" s="17" t="inlineStr">
        <is>
          <t>10009492</t>
        </is>
      </c>
      <c r="D56" s="18" t="inlineStr">
        <is>
          <t>Lê Hùng Hường</t>
        </is>
      </c>
      <c r="E56" s="18" t="inlineStr">
        <is>
          <t>Chỉ huy phó</t>
        </is>
      </c>
      <c r="F56" s="26" t="n">
        <v>6000000</v>
      </c>
      <c r="G56" s="26" t="n">
        <v>10000000</v>
      </c>
      <c r="I56" s="17" t="n">
        <v>1</v>
      </c>
      <c r="J56" s="21">
        <f>Cham_Cong_Hang_Ngay!AK110</f>
        <v/>
      </c>
      <c r="L56" s="17">
        <f>Cham_Cong_Hang_Ngay!AO110</f>
        <v/>
      </c>
      <c r="N56" s="17" t="n">
        <v>0</v>
      </c>
      <c r="P56" s="17" t="n">
        <v>0</v>
      </c>
      <c r="R56" s="17">
        <f>Cham_Cong_Hang_Ngay!AP110</f>
        <v/>
      </c>
      <c r="S56" s="21">
        <f>Cham_Cong_Hang_Ngay!AQ110</f>
        <v/>
      </c>
      <c r="T56" s="26">
        <f>ROUND(F56/26*(J56+N56+P56),0)</f>
        <v/>
      </c>
      <c r="U56" s="26">
        <f>ROUND((G56*I56)/26*(J56+N56*0.5+P56*0.5),0)</f>
        <v/>
      </c>
      <c r="V56" s="26">
        <f>ROUND((F56+G56*I56)/26/8*S56,0)</f>
        <v/>
      </c>
      <c r="W56" s="26">
        <f>ROUND((F56+G56*I56)/26*L56,0)</f>
        <v/>
      </c>
      <c r="X56" s="26">
        <f>ROUND(R56*50000,0)</f>
        <v/>
      </c>
      <c r="Y56" s="26" t="n">
        <v>500000</v>
      </c>
      <c r="Z56" s="26" t="n">
        <v>0</v>
      </c>
      <c r="AA56" s="26" t="n">
        <v>0</v>
      </c>
      <c r="AC56" s="26" t="n">
        <v>0</v>
      </c>
      <c r="AD56" s="26" t="n">
        <v>538462</v>
      </c>
      <c r="AE56" s="26" t="n">
        <v>0</v>
      </c>
      <c r="AG56" s="27">
        <f>SUM(T56:AF56)</f>
        <v/>
      </c>
      <c r="AH56" s="26">
        <f>IF(X56&lt;=1200000,X56,1200000)</f>
        <v/>
      </c>
      <c r="AL56" s="26">
        <f>AG56-(AH56+Y56+V56)</f>
        <v/>
      </c>
      <c r="AM56" s="26" t="n">
        <v>1000000</v>
      </c>
      <c r="AP56" s="26" t="n">
        <v>780150</v>
      </c>
      <c r="AQ56" s="26" t="n">
        <v>15500000</v>
      </c>
      <c r="AR56" s="17" t="n">
        <v>1</v>
      </c>
      <c r="AT56" s="26">
        <f>AQ56+AR56*6200000</f>
        <v/>
      </c>
      <c r="AU56" s="26">
        <f>IF((AL56+AM56-AP56-AT56)&lt;0,0,(AL56+AM56-AP56-AT56))</f>
        <v/>
      </c>
      <c r="AV56" s="26">
        <f>ROUND(IF(AU56&lt;=10000000,AU56*5%,IF(AU56&lt;=30000000,AU56*10%-500000,IF(AU56&lt;=60000000,AU56*20%-3500000,IF(AU56&lt;=100000000,AU56*30%-9500000,AU56*35%-14500000)))),0)</f>
        <v/>
      </c>
      <c r="AZ56" s="26">
        <f>ROUND(F56*0.5%,0)</f>
        <v/>
      </c>
      <c r="BB56" s="7">
        <f>ROUND(AG56-AP56-AV56-AZ56,0)</f>
        <v/>
      </c>
    </row>
    <row r="57">
      <c r="A57" s="17" t="n">
        <v>48</v>
      </c>
      <c r="C57" s="17" t="inlineStr">
        <is>
          <t>10009622</t>
        </is>
      </c>
      <c r="D57" s="18" t="inlineStr">
        <is>
          <t>Phan Phước Vĩnh</t>
        </is>
      </c>
      <c r="E57" s="18" t="inlineStr">
        <is>
          <t>Kỹ sư chất lượng</t>
        </is>
      </c>
      <c r="F57" s="26" t="n">
        <v>6000000</v>
      </c>
      <c r="G57" s="26" t="n">
        <v>10000000</v>
      </c>
      <c r="I57" s="17" t="n">
        <v>1</v>
      </c>
      <c r="J57" s="21">
        <f>Cham_Cong_Hang_Ngay!AK111</f>
        <v/>
      </c>
      <c r="L57" s="17">
        <f>Cham_Cong_Hang_Ngay!AO111</f>
        <v/>
      </c>
      <c r="N57" s="17" t="n">
        <v>0</v>
      </c>
      <c r="P57" s="17" t="n">
        <v>0</v>
      </c>
      <c r="R57" s="17">
        <f>Cham_Cong_Hang_Ngay!AP111</f>
        <v/>
      </c>
      <c r="S57" s="21">
        <f>Cham_Cong_Hang_Ngay!AQ111</f>
        <v/>
      </c>
      <c r="T57" s="26">
        <f>ROUND(F57/26*(J57+N57+P57),0)</f>
        <v/>
      </c>
      <c r="U57" s="26">
        <f>ROUND((G57*I57)/26*(J57+N57*0.5+P57*0.5),0)</f>
        <v/>
      </c>
      <c r="V57" s="26">
        <f>ROUND((F57+G57*I57)/26/8*S57,0)</f>
        <v/>
      </c>
      <c r="W57" s="26">
        <f>ROUND((F57+G57*I57)/26*L57,0)</f>
        <v/>
      </c>
      <c r="X57" s="26">
        <f>ROUND(R57*50000,0)</f>
        <v/>
      </c>
      <c r="Y57" s="26" t="n">
        <v>500000</v>
      </c>
      <c r="Z57" s="26" t="n">
        <v>0</v>
      </c>
      <c r="AA57" s="26" t="n">
        <v>0</v>
      </c>
      <c r="AC57" s="26" t="n">
        <v>0</v>
      </c>
      <c r="AD57" s="26" t="n">
        <v>0</v>
      </c>
      <c r="AE57" s="26" t="n">
        <v>0</v>
      </c>
      <c r="AG57" s="27">
        <f>SUM(T57:AF57)</f>
        <v/>
      </c>
      <c r="AH57" s="26">
        <f>IF(X57&lt;=1200000,X57,1200000)</f>
        <v/>
      </c>
      <c r="AL57" s="26">
        <f>AG57-(AH57+Y57+V57)</f>
        <v/>
      </c>
      <c r="AM57" s="26" t="n">
        <v>500000</v>
      </c>
      <c r="AP57" s="26" t="n">
        <v>708750</v>
      </c>
      <c r="AQ57" s="26" t="n">
        <v>15500000</v>
      </c>
      <c r="AR57" s="17" t="n">
        <v>1</v>
      </c>
      <c r="AT57" s="26">
        <f>AQ57+AR57*6200000</f>
        <v/>
      </c>
      <c r="AU57" s="26">
        <f>IF((AL57+AM57-AP57-AT57)&lt;0,0,(AL57+AM57-AP57-AT57))</f>
        <v/>
      </c>
      <c r="AV57" s="26">
        <f>ROUND(IF(AU57&lt;=10000000,AU57*5%,IF(AU57&lt;=30000000,AU57*10%-500000,IF(AU57&lt;=60000000,AU57*20%-3500000,IF(AU57&lt;=100000000,AU57*30%-9500000,AU57*35%-14500000)))),0)</f>
        <v/>
      </c>
      <c r="AZ57" s="26">
        <f>ROUND(F57*0.5%,0)</f>
        <v/>
      </c>
      <c r="BB57" s="7">
        <f>ROUND(AG57-AP57-AV57-AZ57,0)</f>
        <v/>
      </c>
    </row>
    <row r="58">
      <c r="A58" s="17" t="n">
        <v>49</v>
      </c>
      <c r="C58" s="17" t="inlineStr">
        <is>
          <t>10009623</t>
        </is>
      </c>
      <c r="D58" s="18" t="inlineStr">
        <is>
          <t>Nguyễn Minh Cao Triết</t>
        </is>
      </c>
      <c r="E58" s="18" t="inlineStr">
        <is>
          <t>Trắc đạc</t>
        </is>
      </c>
      <c r="F58" s="26" t="n">
        <v>6000000</v>
      </c>
      <c r="G58" s="26" t="n">
        <v>10000000</v>
      </c>
      <c r="I58" s="17" t="n">
        <v>1</v>
      </c>
      <c r="J58" s="21">
        <f>Cham_Cong_Hang_Ngay!AK112</f>
        <v/>
      </c>
      <c r="L58" s="17">
        <f>Cham_Cong_Hang_Ngay!AO112</f>
        <v/>
      </c>
      <c r="N58" s="17" t="n">
        <v>0</v>
      </c>
      <c r="P58" s="17" t="n">
        <v>0</v>
      </c>
      <c r="R58" s="17">
        <f>Cham_Cong_Hang_Ngay!AP112</f>
        <v/>
      </c>
      <c r="S58" s="21">
        <f>Cham_Cong_Hang_Ngay!AQ112</f>
        <v/>
      </c>
      <c r="T58" s="26">
        <f>ROUND(F58/26*(J58+N58+P58),0)</f>
        <v/>
      </c>
      <c r="U58" s="26">
        <f>ROUND((G58*I58)/26*(J58+N58*0.5+P58*0.5),0)</f>
        <v/>
      </c>
      <c r="V58" s="26">
        <f>ROUND((F58+G58*I58)/26/8*S58,0)</f>
        <v/>
      </c>
      <c r="W58" s="26">
        <f>ROUND((F58+G58*I58)/26*L58,0)</f>
        <v/>
      </c>
      <c r="X58" s="26">
        <f>ROUND(R58*50000,0)</f>
        <v/>
      </c>
      <c r="Y58" s="26" t="n">
        <v>500000</v>
      </c>
      <c r="Z58" s="26" t="n">
        <v>0</v>
      </c>
      <c r="AA58" s="26" t="n">
        <v>0</v>
      </c>
      <c r="AC58" s="26" t="n">
        <v>0</v>
      </c>
      <c r="AD58" s="26" t="n">
        <v>0</v>
      </c>
      <c r="AE58" s="26" t="n">
        <v>0</v>
      </c>
      <c r="AG58" s="27">
        <f>SUM(T58:AF58)</f>
        <v/>
      </c>
      <c r="AH58" s="26">
        <f>IF(X58&lt;=1200000,X58,1200000)</f>
        <v/>
      </c>
      <c r="AL58" s="26">
        <f>AG58-(AH58+Y58+V58)</f>
        <v/>
      </c>
      <c r="AM58" s="26" t="n">
        <v>500000</v>
      </c>
      <c r="AP58" s="26" t="n">
        <v>708750</v>
      </c>
      <c r="AQ58" s="26" t="n">
        <v>15500000</v>
      </c>
      <c r="AR58" s="17" t="n">
        <v>1</v>
      </c>
      <c r="AT58" s="26">
        <f>AQ58+AR58*6200000</f>
        <v/>
      </c>
      <c r="AU58" s="26">
        <f>IF((AL58+AM58-AP58-AT58)&lt;0,0,(AL58+AM58-AP58-AT58))</f>
        <v/>
      </c>
      <c r="AV58" s="26">
        <f>ROUND(IF(AU58&lt;=10000000,AU58*5%,IF(AU58&lt;=30000000,AU58*10%-500000,IF(AU58&lt;=60000000,AU58*20%-3500000,IF(AU58&lt;=100000000,AU58*30%-9500000,AU58*35%-14500000)))),0)</f>
        <v/>
      </c>
      <c r="AZ58" s="26">
        <f>ROUND(F58*0.5%,0)</f>
        <v/>
      </c>
      <c r="BB58" s="7">
        <f>ROUND(AG58-AP58-AV58-AZ58,0)</f>
        <v/>
      </c>
    </row>
    <row r="59">
      <c r="A59" s="17" t="n">
        <v>50</v>
      </c>
      <c r="C59" s="17" t="inlineStr">
        <is>
          <t>10009624</t>
        </is>
      </c>
      <c r="D59" s="18" t="inlineStr">
        <is>
          <t>Trần Quốc Lập</t>
        </is>
      </c>
      <c r="E59" s="18" t="inlineStr">
        <is>
          <t>Chỉ huy trưởng</t>
        </is>
      </c>
      <c r="F59" s="26" t="n">
        <v>6000000</v>
      </c>
      <c r="G59" s="26" t="n">
        <v>10000000</v>
      </c>
      <c r="I59" s="17" t="n">
        <v>1</v>
      </c>
      <c r="J59" s="21">
        <f>Cham_Cong_Hang_Ngay!AK113</f>
        <v/>
      </c>
      <c r="L59" s="17">
        <f>Cham_Cong_Hang_Ngay!AO113</f>
        <v/>
      </c>
      <c r="N59" s="17" t="n">
        <v>0</v>
      </c>
      <c r="P59" s="17" t="n">
        <v>0</v>
      </c>
      <c r="R59" s="17">
        <f>Cham_Cong_Hang_Ngay!AP113</f>
        <v/>
      </c>
      <c r="S59" s="21">
        <f>Cham_Cong_Hang_Ngay!AQ113</f>
        <v/>
      </c>
      <c r="T59" s="26">
        <f>ROUND(F59/26*(J59+N59+P59),0)</f>
        <v/>
      </c>
      <c r="U59" s="26">
        <f>ROUND((G59*I59)/26*(J59+N59*0.5+P59*0.5),0)</f>
        <v/>
      </c>
      <c r="V59" s="26">
        <f>ROUND((F59+G59*I59)/26/8*S59,0)</f>
        <v/>
      </c>
      <c r="W59" s="26">
        <f>ROUND((F59+G59*I59)/26*L59,0)</f>
        <v/>
      </c>
      <c r="X59" s="26">
        <f>ROUND(R59*50000,0)</f>
        <v/>
      </c>
      <c r="Y59" s="26" t="n">
        <v>500000</v>
      </c>
      <c r="Z59" s="26" t="n">
        <v>0</v>
      </c>
      <c r="AA59" s="26" t="n">
        <v>0</v>
      </c>
      <c r="AC59" s="26" t="n">
        <v>0</v>
      </c>
      <c r="AD59" s="26" t="n">
        <v>500000</v>
      </c>
      <c r="AE59" s="26" t="n">
        <v>0</v>
      </c>
      <c r="AG59" s="27">
        <f>SUM(T59:AF59)</f>
        <v/>
      </c>
      <c r="AH59" s="26">
        <f>IF(X59&lt;=1200000,X59,1200000)</f>
        <v/>
      </c>
      <c r="AL59" s="26">
        <f>AG59-(AH59+Y59+V59)</f>
        <v/>
      </c>
      <c r="AM59" s="26" t="n">
        <v>1000000</v>
      </c>
      <c r="AP59" s="26" t="n">
        <v>777000</v>
      </c>
      <c r="AQ59" s="26" t="n">
        <v>15500000</v>
      </c>
      <c r="AR59" s="17" t="n">
        <v>2</v>
      </c>
      <c r="AT59" s="26">
        <f>AQ59+AR59*6200000</f>
        <v/>
      </c>
      <c r="AU59" s="26">
        <f>IF((AL59+AM59-AP59-AT59)&lt;0,0,(AL59+AM59-AP59-AT59))</f>
        <v/>
      </c>
      <c r="AV59" s="26">
        <f>ROUND(IF(AU59&lt;=10000000,AU59*5%,IF(AU59&lt;=30000000,AU59*10%-500000,IF(AU59&lt;=60000000,AU59*20%-3500000,IF(AU59&lt;=100000000,AU59*30%-9500000,AU59*35%-14500000)))),0)</f>
        <v/>
      </c>
      <c r="AZ59" s="26">
        <f>ROUND(F59*0.5%,0)</f>
        <v/>
      </c>
      <c r="BB59" s="7">
        <f>ROUND(AG59-AP59-AV59-AZ59,0)</f>
        <v/>
      </c>
    </row>
    <row r="60">
      <c r="A60" s="17" t="n">
        <v>51</v>
      </c>
      <c r="C60" s="17" t="inlineStr">
        <is>
          <t>10009926</t>
        </is>
      </c>
      <c r="D60" s="18" t="inlineStr">
        <is>
          <t>Văn Đình Tú</t>
        </is>
      </c>
      <c r="E60" s="18" t="inlineStr">
        <is>
          <t>Chỉ huy phó</t>
        </is>
      </c>
      <c r="F60" s="26" t="n">
        <v>6000000</v>
      </c>
      <c r="G60" s="26" t="n">
        <v>10000000</v>
      </c>
      <c r="I60" s="17" t="n">
        <v>1</v>
      </c>
      <c r="J60" s="21">
        <f>Cham_Cong_Hang_Ngay!AK114</f>
        <v/>
      </c>
      <c r="L60" s="17">
        <f>Cham_Cong_Hang_Ngay!AO114</f>
        <v/>
      </c>
      <c r="N60" s="17" t="n">
        <v>0</v>
      </c>
      <c r="P60" s="17" t="n">
        <v>0</v>
      </c>
      <c r="R60" s="17">
        <f>Cham_Cong_Hang_Ngay!AP114</f>
        <v/>
      </c>
      <c r="S60" s="21">
        <f>Cham_Cong_Hang_Ngay!AQ114</f>
        <v/>
      </c>
      <c r="T60" s="26">
        <f>ROUND(F60/26*(J60+N60+P60),0)</f>
        <v/>
      </c>
      <c r="U60" s="26">
        <f>ROUND((G60*I60)/26*(J60+N60*0.5+P60*0.5),0)</f>
        <v/>
      </c>
      <c r="V60" s="26">
        <f>ROUND((F60+G60*I60)/26/8*S60,0)</f>
        <v/>
      </c>
      <c r="W60" s="26">
        <f>ROUND((F60+G60*I60)/26*L60,0)</f>
        <v/>
      </c>
      <c r="X60" s="26">
        <f>ROUND(R60*50000,0)</f>
        <v/>
      </c>
      <c r="Y60" s="26" t="n">
        <v>500000</v>
      </c>
      <c r="Z60" s="26" t="n">
        <v>0</v>
      </c>
      <c r="AA60" s="26" t="n">
        <v>0</v>
      </c>
      <c r="AC60" s="26" t="n">
        <v>0</v>
      </c>
      <c r="AD60" s="26" t="n">
        <v>538462</v>
      </c>
      <c r="AE60" s="26" t="n">
        <v>0</v>
      </c>
      <c r="AG60" s="27">
        <f>SUM(T60:AF60)</f>
        <v/>
      </c>
      <c r="AH60" s="26">
        <f>IF(X60&lt;=1200000,X60,1200000)</f>
        <v/>
      </c>
      <c r="AL60" s="26">
        <f>AG60-(AH60+Y60+V60)</f>
        <v/>
      </c>
      <c r="AM60" s="26" t="n">
        <v>1000000</v>
      </c>
      <c r="AP60" s="26" t="n">
        <v>780150</v>
      </c>
      <c r="AQ60" s="26" t="n">
        <v>15500000</v>
      </c>
      <c r="AR60" s="17" t="n">
        <v>2</v>
      </c>
      <c r="AT60" s="26">
        <f>AQ60+AR60*6200000</f>
        <v/>
      </c>
      <c r="AU60" s="26">
        <f>IF((AL60+AM60-AP60-AT60)&lt;0,0,(AL60+AM60-AP60-AT60))</f>
        <v/>
      </c>
      <c r="AV60" s="26">
        <f>ROUND(IF(AU60&lt;=10000000,AU60*5%,IF(AU60&lt;=30000000,AU60*10%-500000,IF(AU60&lt;=60000000,AU60*20%-3500000,IF(AU60&lt;=100000000,AU60*30%-9500000,AU60*35%-14500000)))),0)</f>
        <v/>
      </c>
      <c r="AZ60" s="26">
        <f>ROUND(F60*0.5%,0)</f>
        <v/>
      </c>
      <c r="BB60" s="7">
        <f>ROUND(AG60-AP60-AV60-AZ60,0)</f>
        <v/>
      </c>
    </row>
    <row r="61">
      <c r="A61" s="17" t="n">
        <v>52</v>
      </c>
      <c r="C61" s="17" t="inlineStr">
        <is>
          <t>10009927</t>
        </is>
      </c>
      <c r="D61" s="18" t="inlineStr">
        <is>
          <t>Đặng Hòa Chung</t>
        </is>
      </c>
      <c r="E61" s="18" t="inlineStr">
        <is>
          <t>Phó phòng Quản lý thi công</t>
        </is>
      </c>
      <c r="F61" s="26" t="n">
        <v>6000000</v>
      </c>
      <c r="G61" s="26" t="n">
        <v>10000000</v>
      </c>
      <c r="I61" s="17" t="n">
        <v>1</v>
      </c>
      <c r="J61" s="21">
        <f>Cham_Cong_Hang_Ngay!AK115</f>
        <v/>
      </c>
      <c r="L61" s="17">
        <f>Cham_Cong_Hang_Ngay!AO115</f>
        <v/>
      </c>
      <c r="N61" s="17" t="n">
        <v>0</v>
      </c>
      <c r="P61" s="17" t="n">
        <v>0</v>
      </c>
      <c r="R61" s="17">
        <f>Cham_Cong_Hang_Ngay!AP115</f>
        <v/>
      </c>
      <c r="S61" s="21">
        <f>Cham_Cong_Hang_Ngay!AQ115</f>
        <v/>
      </c>
      <c r="T61" s="26">
        <f>ROUND(F61/26*(J61+N61+P61),0)</f>
        <v/>
      </c>
      <c r="U61" s="26">
        <f>ROUND((G61*I61)/26*(J61+N61*0.5+P61*0.5),0)</f>
        <v/>
      </c>
      <c r="V61" s="26">
        <f>ROUND((F61+G61*I61)/26/8*S61,0)</f>
        <v/>
      </c>
      <c r="W61" s="26">
        <f>ROUND((F61+G61*I61)/26*L61,0)</f>
        <v/>
      </c>
      <c r="X61" s="26">
        <f>ROUND(R61*50000,0)</f>
        <v/>
      </c>
      <c r="Y61" s="26" t="n">
        <v>1000000</v>
      </c>
      <c r="Z61" s="26" t="n">
        <v>0</v>
      </c>
      <c r="AA61" s="26" t="n">
        <v>0</v>
      </c>
      <c r="AC61" s="26" t="n">
        <v>0</v>
      </c>
      <c r="AD61" s="26" t="n">
        <v>538462</v>
      </c>
      <c r="AE61" s="26" t="n">
        <v>0</v>
      </c>
      <c r="AG61" s="27">
        <f>SUM(T61:AF61)</f>
        <v/>
      </c>
      <c r="AH61" s="26">
        <f>IF(X61&lt;=1200000,X61,1200000)</f>
        <v/>
      </c>
      <c r="AL61" s="26">
        <f>AG61-(AH61+Y61+V61)</f>
        <v/>
      </c>
      <c r="AM61" s="26" t="n">
        <v>1500000</v>
      </c>
      <c r="AP61" s="26" t="n">
        <v>955500</v>
      </c>
      <c r="AQ61" s="26" t="n">
        <v>15500000</v>
      </c>
      <c r="AR61" s="17" t="n">
        <v>2</v>
      </c>
      <c r="AT61" s="26">
        <f>AQ61+AR61*6200000</f>
        <v/>
      </c>
      <c r="AU61" s="26">
        <f>IF((AL61+AM61-AP61-AT61)&lt;0,0,(AL61+AM61-AP61-AT61))</f>
        <v/>
      </c>
      <c r="AV61" s="26">
        <f>ROUND(IF(AU61&lt;=10000000,AU61*5%,IF(AU61&lt;=30000000,AU61*10%-500000,IF(AU61&lt;=60000000,AU61*20%-3500000,IF(AU61&lt;=100000000,AU61*30%-9500000,AU61*35%-14500000)))),0)</f>
        <v/>
      </c>
      <c r="AZ61" s="26">
        <f>ROUND(F61*0.5%,0)</f>
        <v/>
      </c>
      <c r="BB61" s="7">
        <f>ROUND(AG61-AP61-AV61-AZ61,0)</f>
        <v/>
      </c>
    </row>
    <row r="62">
      <c r="A62" s="17" t="n">
        <v>53</v>
      </c>
      <c r="C62" s="17" t="inlineStr">
        <is>
          <t>10010214.FCIC</t>
        </is>
      </c>
      <c r="D62" s="18" t="inlineStr">
        <is>
          <t>Dương Nhật Linh</t>
        </is>
      </c>
      <c r="E62" s="18" t="inlineStr">
        <is>
          <t>Kỹ sư khối lượng</t>
        </is>
      </c>
      <c r="F62" s="26" t="n">
        <v>6000000</v>
      </c>
      <c r="G62" s="26" t="n">
        <v>10000000</v>
      </c>
      <c r="I62" s="17" t="n">
        <v>1</v>
      </c>
      <c r="J62" s="21">
        <f>Cham_Cong_Hang_Ngay!AK116</f>
        <v/>
      </c>
      <c r="L62" s="17">
        <f>Cham_Cong_Hang_Ngay!AO116</f>
        <v/>
      </c>
      <c r="N62" s="17" t="n">
        <v>0</v>
      </c>
      <c r="P62" s="17" t="n">
        <v>0</v>
      </c>
      <c r="R62" s="17">
        <f>Cham_Cong_Hang_Ngay!AP116</f>
        <v/>
      </c>
      <c r="S62" s="21">
        <f>Cham_Cong_Hang_Ngay!AQ116</f>
        <v/>
      </c>
      <c r="T62" s="26">
        <f>ROUND(F62/26*(J62+N62+P62),0)</f>
        <v/>
      </c>
      <c r="U62" s="26">
        <f>ROUND((G62*I62)/26*(J62+N62*0.5+P62*0.5),0)</f>
        <v/>
      </c>
      <c r="V62" s="26">
        <f>ROUND((F62+G62*I62)/26/8*S62,0)</f>
        <v/>
      </c>
      <c r="W62" s="26">
        <f>ROUND((F62+G62*I62)/26*L62,0)</f>
        <v/>
      </c>
      <c r="X62" s="26">
        <f>ROUND(R62*50000,0)</f>
        <v/>
      </c>
      <c r="Y62" s="26" t="n">
        <v>500000</v>
      </c>
      <c r="Z62" s="26" t="n">
        <v>0</v>
      </c>
      <c r="AA62" s="26" t="n">
        <v>0</v>
      </c>
      <c r="AC62" s="26" t="n">
        <v>0</v>
      </c>
      <c r="AD62" s="26" t="n">
        <v>780769</v>
      </c>
      <c r="AE62" s="26" t="n">
        <v>0</v>
      </c>
      <c r="AG62" s="27">
        <f>SUM(T62:AF62)</f>
        <v/>
      </c>
      <c r="AH62" s="26">
        <f>IF(X62&lt;=1200000,X62,1200000)</f>
        <v/>
      </c>
      <c r="AL62" s="26">
        <f>AG62-(AH62+Y62+V62)</f>
        <v/>
      </c>
      <c r="AM62" s="26" t="n">
        <v>1000000</v>
      </c>
      <c r="AP62" s="26" t="n">
        <v>819000</v>
      </c>
      <c r="AQ62" s="26" t="n">
        <v>15500000</v>
      </c>
      <c r="AR62" s="17" t="n">
        <v>0</v>
      </c>
      <c r="AT62" s="26">
        <f>AQ62+AR62*6200000</f>
        <v/>
      </c>
      <c r="AU62" s="26">
        <f>IF((AL62+AM62-AP62-AT62)&lt;0,0,(AL62+AM62-AP62-AT62))</f>
        <v/>
      </c>
      <c r="AV62" s="26">
        <f>ROUND(IF(AU62&lt;=10000000,AU62*5%,IF(AU62&lt;=30000000,AU62*10%-500000,IF(AU62&lt;=60000000,AU62*20%-3500000,IF(AU62&lt;=100000000,AU62*30%-9500000,AU62*35%-14500000)))),0)</f>
        <v/>
      </c>
      <c r="AZ62" s="26">
        <f>ROUND(F62*0.5%,0)</f>
        <v/>
      </c>
      <c r="BB62" s="7">
        <f>ROUND(AG62-AP62-AV62-AZ62,0)</f>
        <v/>
      </c>
    </row>
    <row r="63">
      <c r="A63" s="17" t="n">
        <v>54</v>
      </c>
      <c r="C63" s="17" t="inlineStr">
        <is>
          <t>10010378</t>
        </is>
      </c>
      <c r="D63" s="18" t="inlineStr">
        <is>
          <t>Lê Ngọc Hải</t>
        </is>
      </c>
      <c r="E63" s="18" t="inlineStr">
        <is>
          <t>Chỉ huy trưởng</t>
        </is>
      </c>
      <c r="F63" s="26" t="n">
        <v>6000000</v>
      </c>
      <c r="G63" s="26" t="n">
        <v>10000000</v>
      </c>
      <c r="I63" s="17" t="n">
        <v>1</v>
      </c>
      <c r="J63" s="21">
        <f>Cham_Cong_Hang_Ngay!AK117</f>
        <v/>
      </c>
      <c r="L63" s="17">
        <f>Cham_Cong_Hang_Ngay!AO117</f>
        <v/>
      </c>
      <c r="N63" s="17" t="n">
        <v>0</v>
      </c>
      <c r="P63" s="17" t="n">
        <v>0</v>
      </c>
      <c r="R63" s="17">
        <f>Cham_Cong_Hang_Ngay!AP117</f>
        <v/>
      </c>
      <c r="S63" s="21">
        <f>Cham_Cong_Hang_Ngay!AQ117</f>
        <v/>
      </c>
      <c r="T63" s="26">
        <f>ROUND(F63/26*(J63+N63+P63),0)</f>
        <v/>
      </c>
      <c r="U63" s="26">
        <f>ROUND((G63*I63)/26*(J63+N63*0.5+P63*0.5),0)</f>
        <v/>
      </c>
      <c r="V63" s="26">
        <f>ROUND((F63+G63*I63)/26/8*S63,0)</f>
        <v/>
      </c>
      <c r="W63" s="26">
        <f>ROUND((F63+G63*I63)/26*L63,0)</f>
        <v/>
      </c>
      <c r="X63" s="26">
        <f>ROUND(R63*50000,0)</f>
        <v/>
      </c>
      <c r="Y63" s="26" t="n">
        <v>500000</v>
      </c>
      <c r="Z63" s="26" t="n">
        <v>0</v>
      </c>
      <c r="AA63" s="26" t="n">
        <v>0</v>
      </c>
      <c r="AC63" s="26" t="n">
        <v>0</v>
      </c>
      <c r="AD63" s="26" t="n">
        <v>538462</v>
      </c>
      <c r="AE63" s="26" t="n">
        <v>0</v>
      </c>
      <c r="AG63" s="27">
        <f>SUM(T63:AF63)</f>
        <v/>
      </c>
      <c r="AH63" s="26">
        <f>IF(X63&lt;=1200000,X63,1200000)</f>
        <v/>
      </c>
      <c r="AL63" s="26">
        <f>AG63-(AH63+Y63+V63)</f>
        <v/>
      </c>
      <c r="AM63" s="26" t="n">
        <v>1000000</v>
      </c>
      <c r="AP63" s="26" t="n">
        <v>817950</v>
      </c>
      <c r="AQ63" s="26" t="n">
        <v>15500000</v>
      </c>
      <c r="AR63" s="17" t="n">
        <v>3</v>
      </c>
      <c r="AT63" s="26">
        <f>AQ63+AR63*6200000</f>
        <v/>
      </c>
      <c r="AU63" s="26">
        <f>IF((AL63+AM63-AP63-AT63)&lt;0,0,(AL63+AM63-AP63-AT63))</f>
        <v/>
      </c>
      <c r="AV63" s="26">
        <f>ROUND(IF(AU63&lt;=10000000,AU63*5%,IF(AU63&lt;=30000000,AU63*10%-500000,IF(AU63&lt;=60000000,AU63*20%-3500000,IF(AU63&lt;=100000000,AU63*30%-9500000,AU63*35%-14500000)))),0)</f>
        <v/>
      </c>
      <c r="AZ63" s="26">
        <f>ROUND(F63*0.5%,0)</f>
        <v/>
      </c>
      <c r="BB63" s="7">
        <f>ROUND(AG63-AP63-AV63-AZ63,0)</f>
        <v/>
      </c>
    </row>
    <row r="64">
      <c r="A64" s="17" t="n">
        <v>55</v>
      </c>
      <c r="C64" s="17" t="inlineStr">
        <is>
          <t>10010381</t>
        </is>
      </c>
      <c r="D64" s="18" t="inlineStr">
        <is>
          <t>Lê Vũ Bảo</t>
        </is>
      </c>
      <c r="E64" s="18" t="inlineStr">
        <is>
          <t>Kỹ sư chất lượng</t>
        </is>
      </c>
      <c r="F64" s="26" t="n">
        <v>6000000</v>
      </c>
      <c r="G64" s="26" t="n">
        <v>10000000</v>
      </c>
      <c r="I64" s="17" t="n">
        <v>1</v>
      </c>
      <c r="J64" s="21">
        <f>Cham_Cong_Hang_Ngay!AK118</f>
        <v/>
      </c>
      <c r="L64" s="17">
        <f>Cham_Cong_Hang_Ngay!AO118</f>
        <v/>
      </c>
      <c r="N64" s="17" t="n">
        <v>0</v>
      </c>
      <c r="P64" s="17" t="n">
        <v>0</v>
      </c>
      <c r="R64" s="17">
        <f>Cham_Cong_Hang_Ngay!AP118</f>
        <v/>
      </c>
      <c r="S64" s="21">
        <f>Cham_Cong_Hang_Ngay!AQ118</f>
        <v/>
      </c>
      <c r="T64" s="26">
        <f>ROUND(F64/26*(J64+N64+P64),0)</f>
        <v/>
      </c>
      <c r="U64" s="26">
        <f>ROUND((G64*I64)/26*(J64+N64*0.5+P64*0.5),0)</f>
        <v/>
      </c>
      <c r="V64" s="26">
        <f>ROUND((F64+G64*I64)/26/8*S64,0)</f>
        <v/>
      </c>
      <c r="W64" s="26">
        <f>ROUND((F64+G64*I64)/26*L64,0)</f>
        <v/>
      </c>
      <c r="X64" s="26">
        <f>ROUND(R64*50000,0)</f>
        <v/>
      </c>
      <c r="Y64" s="26" t="n">
        <v>500000</v>
      </c>
      <c r="Z64" s="26" t="n">
        <v>0</v>
      </c>
      <c r="AA64" s="26" t="n">
        <v>0</v>
      </c>
      <c r="AC64" s="26" t="n">
        <v>0</v>
      </c>
      <c r="AD64" s="26" t="n">
        <v>538462</v>
      </c>
      <c r="AE64" s="26" t="n">
        <v>0</v>
      </c>
      <c r="AG64" s="27">
        <f>SUM(T64:AF64)</f>
        <v/>
      </c>
      <c r="AH64" s="26">
        <f>IF(X64&lt;=1200000,X64,1200000)</f>
        <v/>
      </c>
      <c r="AL64" s="26">
        <f>AG64-(AH64+Y64+V64)</f>
        <v/>
      </c>
      <c r="AM64" s="26" t="n">
        <v>1000000</v>
      </c>
      <c r="AP64" s="26" t="n">
        <v>708750</v>
      </c>
      <c r="AQ64" s="26" t="n">
        <v>15500000</v>
      </c>
      <c r="AR64" s="17" t="n">
        <v>2</v>
      </c>
      <c r="AT64" s="26">
        <f>AQ64+AR64*6200000</f>
        <v/>
      </c>
      <c r="AU64" s="26">
        <f>IF((AL64+AM64-AP64-AT64)&lt;0,0,(AL64+AM64-AP64-AT64))</f>
        <v/>
      </c>
      <c r="AV64" s="26">
        <f>ROUND(IF(AU64&lt;=10000000,AU64*5%,IF(AU64&lt;=30000000,AU64*10%-500000,IF(AU64&lt;=60000000,AU64*20%-3500000,IF(AU64&lt;=100000000,AU64*30%-9500000,AU64*35%-14500000)))),0)</f>
        <v/>
      </c>
      <c r="AZ64" s="26">
        <f>ROUND(F64*0.5%,0)</f>
        <v/>
      </c>
      <c r="BB64" s="7">
        <f>ROUND(AG64-AP64-AV64-AZ64,0)</f>
        <v/>
      </c>
    </row>
    <row r="65">
      <c r="A65" s="17" t="n">
        <v>56</v>
      </c>
      <c r="C65" s="17" t="inlineStr">
        <is>
          <t>10010387</t>
        </is>
      </c>
      <c r="D65" s="18" t="inlineStr">
        <is>
          <t>Trần Anh Pháp</t>
        </is>
      </c>
      <c r="E65" s="18" t="inlineStr">
        <is>
          <t>Kỹ sư hiện trường</t>
        </is>
      </c>
      <c r="F65" s="26" t="n">
        <v>6000000</v>
      </c>
      <c r="G65" s="26" t="n">
        <v>10000000</v>
      </c>
      <c r="I65" s="17" t="n">
        <v>1</v>
      </c>
      <c r="J65" s="21">
        <f>Cham_Cong_Hang_Ngay!AK119</f>
        <v/>
      </c>
      <c r="L65" s="17">
        <f>Cham_Cong_Hang_Ngay!AO119</f>
        <v/>
      </c>
      <c r="N65" s="17" t="n">
        <v>0</v>
      </c>
      <c r="P65" s="17" t="n">
        <v>0</v>
      </c>
      <c r="R65" s="17">
        <f>Cham_Cong_Hang_Ngay!AP119</f>
        <v/>
      </c>
      <c r="S65" s="21">
        <f>Cham_Cong_Hang_Ngay!AQ119</f>
        <v/>
      </c>
      <c r="T65" s="26">
        <f>ROUND(F65/26*(J65+N65+P65),0)</f>
        <v/>
      </c>
      <c r="U65" s="26">
        <f>ROUND((G65*I65)/26*(J65+N65*0.5+P65*0.5),0)</f>
        <v/>
      </c>
      <c r="V65" s="26">
        <f>ROUND((F65+G65*I65)/26/8*S65,0)</f>
        <v/>
      </c>
      <c r="W65" s="26">
        <f>ROUND((F65+G65*I65)/26*L65,0)</f>
        <v/>
      </c>
      <c r="X65" s="26">
        <f>ROUND(R65*50000,0)</f>
        <v/>
      </c>
      <c r="Y65" s="26" t="n">
        <v>500000</v>
      </c>
      <c r="Z65" s="26" t="n">
        <v>0</v>
      </c>
      <c r="AA65" s="26" t="n">
        <v>0</v>
      </c>
      <c r="AC65" s="26" t="n">
        <v>0</v>
      </c>
      <c r="AD65" s="26" t="n">
        <v>538462</v>
      </c>
      <c r="AE65" s="26" t="n">
        <v>0</v>
      </c>
      <c r="AG65" s="27">
        <f>SUM(T65:AF65)</f>
        <v/>
      </c>
      <c r="AH65" s="26">
        <f>IF(X65&lt;=1200000,X65,1200000)</f>
        <v/>
      </c>
      <c r="AL65" s="26">
        <f>AG65-(AH65+Y65+V65)</f>
        <v/>
      </c>
      <c r="AM65" s="26" t="n">
        <v>1000000</v>
      </c>
      <c r="AP65" s="26" t="n">
        <v>708750</v>
      </c>
      <c r="AQ65" s="26" t="n">
        <v>15500000</v>
      </c>
      <c r="AR65" s="17" t="n">
        <v>2</v>
      </c>
      <c r="AT65" s="26">
        <f>AQ65+AR65*6200000</f>
        <v/>
      </c>
      <c r="AU65" s="26">
        <f>IF((AL65+AM65-AP65-AT65)&lt;0,0,(AL65+AM65-AP65-AT65))</f>
        <v/>
      </c>
      <c r="AV65" s="26">
        <f>ROUND(IF(AU65&lt;=10000000,AU65*5%,IF(AU65&lt;=30000000,AU65*10%-500000,IF(AU65&lt;=60000000,AU65*20%-3500000,IF(AU65&lt;=100000000,AU65*30%-9500000,AU65*35%-14500000)))),0)</f>
        <v/>
      </c>
      <c r="AZ65" s="26">
        <f>ROUND(F65*0.5%,0)</f>
        <v/>
      </c>
      <c r="BB65" s="7">
        <f>ROUND(AG65-AP65-AV65-AZ65,0)</f>
        <v/>
      </c>
    </row>
    <row r="66">
      <c r="A66" s="17" t="n">
        <v>57</v>
      </c>
      <c r="C66" s="17" t="inlineStr">
        <is>
          <t>10010473</t>
        </is>
      </c>
      <c r="D66" s="18" t="inlineStr">
        <is>
          <t>Trương Mạnh Sơn</t>
        </is>
      </c>
      <c r="E66" s="18" t="inlineStr">
        <is>
          <t>Kỹ sư chất lượng</t>
        </is>
      </c>
      <c r="F66" s="26" t="n">
        <v>6000000</v>
      </c>
      <c r="G66" s="26" t="n">
        <v>10000000</v>
      </c>
      <c r="I66" s="17" t="n">
        <v>1</v>
      </c>
      <c r="J66" s="21">
        <f>Cham_Cong_Hang_Ngay!AK120</f>
        <v/>
      </c>
      <c r="L66" s="17">
        <f>Cham_Cong_Hang_Ngay!AO120</f>
        <v/>
      </c>
      <c r="N66" s="17" t="n">
        <v>0</v>
      </c>
      <c r="P66" s="17" t="n">
        <v>0</v>
      </c>
      <c r="R66" s="17">
        <f>Cham_Cong_Hang_Ngay!AP120</f>
        <v/>
      </c>
      <c r="S66" s="21">
        <f>Cham_Cong_Hang_Ngay!AQ120</f>
        <v/>
      </c>
      <c r="T66" s="26">
        <f>ROUND(F66/26*(J66+N66+P66),0)</f>
        <v/>
      </c>
      <c r="U66" s="26">
        <f>ROUND((G66*I66)/26*(J66+N66*0.5+P66*0.5),0)</f>
        <v/>
      </c>
      <c r="V66" s="26">
        <f>ROUND((F66+G66*I66)/26/8*S66,0)</f>
        <v/>
      </c>
      <c r="W66" s="26">
        <f>ROUND((F66+G66*I66)/26*L66,0)</f>
        <v/>
      </c>
      <c r="X66" s="26">
        <f>ROUND(R66*50000,0)</f>
        <v/>
      </c>
      <c r="Y66" s="26" t="n">
        <v>500000</v>
      </c>
      <c r="Z66" s="26" t="n">
        <v>0</v>
      </c>
      <c r="AA66" s="26" t="n">
        <v>0</v>
      </c>
      <c r="AC66" s="26" t="n">
        <v>0</v>
      </c>
      <c r="AD66" s="26" t="n">
        <v>538462</v>
      </c>
      <c r="AE66" s="26" t="n">
        <v>0</v>
      </c>
      <c r="AG66" s="27">
        <f>SUM(T66:AF66)</f>
        <v/>
      </c>
      <c r="AH66" s="26">
        <f>IF(X66&lt;=1200000,X66,1200000)</f>
        <v/>
      </c>
      <c r="AL66" s="26">
        <f>AG66-(AH66+Y66+V66)</f>
        <v/>
      </c>
      <c r="AM66" s="26" t="n">
        <v>0</v>
      </c>
      <c r="AP66" s="26" t="n">
        <v>708750</v>
      </c>
      <c r="AQ66" s="26" t="n">
        <v>15500000</v>
      </c>
      <c r="AR66" s="17" t="n">
        <v>1</v>
      </c>
      <c r="AT66" s="26">
        <f>AQ66+AR66*6200000</f>
        <v/>
      </c>
      <c r="AU66" s="26">
        <f>IF((AL66+AM66-AP66-AT66)&lt;0,0,(AL66+AM66-AP66-AT66))</f>
        <v/>
      </c>
      <c r="AV66" s="26">
        <f>ROUND(IF(AU66&lt;=10000000,AU66*5%,IF(AU66&lt;=30000000,AU66*10%-500000,IF(AU66&lt;=60000000,AU66*20%-3500000,IF(AU66&lt;=100000000,AU66*30%-9500000,AU66*35%-14500000)))),0)</f>
        <v/>
      </c>
      <c r="AZ66" s="26">
        <f>ROUND(F66*0.5%,0)</f>
        <v/>
      </c>
      <c r="BB66" s="7">
        <f>ROUND(AG66-AP66-AV66-AZ66,0)</f>
        <v/>
      </c>
    </row>
    <row r="67">
      <c r="A67" s="17" t="n">
        <v>58</v>
      </c>
      <c r="C67" s="17" t="inlineStr">
        <is>
          <t>10010625</t>
        </is>
      </c>
      <c r="D67" s="18" t="inlineStr">
        <is>
          <t>Phạm Quang Quân</t>
        </is>
      </c>
      <c r="E67" s="18" t="inlineStr">
        <is>
          <t>Kỹ sư hiện trường</t>
        </is>
      </c>
      <c r="F67" s="26" t="n">
        <v>6000000</v>
      </c>
      <c r="G67" s="26" t="n">
        <v>10000000</v>
      </c>
      <c r="I67" s="17" t="n">
        <v>1</v>
      </c>
      <c r="J67" s="21">
        <f>Cham_Cong_Hang_Ngay!AK121</f>
        <v/>
      </c>
      <c r="L67" s="17">
        <f>Cham_Cong_Hang_Ngay!AO121</f>
        <v/>
      </c>
      <c r="N67" s="17" t="n">
        <v>0</v>
      </c>
      <c r="P67" s="17" t="n">
        <v>0</v>
      </c>
      <c r="R67" s="17">
        <f>Cham_Cong_Hang_Ngay!AP121</f>
        <v/>
      </c>
      <c r="S67" s="21">
        <f>Cham_Cong_Hang_Ngay!AQ121</f>
        <v/>
      </c>
      <c r="T67" s="26">
        <f>ROUND(F67/26*(J67+N67+P67),0)</f>
        <v/>
      </c>
      <c r="U67" s="26">
        <f>ROUND((G67*I67)/26*(J67+N67*0.5+P67*0.5),0)</f>
        <v/>
      </c>
      <c r="V67" s="26">
        <f>ROUND((F67+G67*I67)/26/8*S67,0)</f>
        <v/>
      </c>
      <c r="W67" s="26">
        <f>ROUND((F67+G67*I67)/26*L67,0)</f>
        <v/>
      </c>
      <c r="X67" s="26">
        <f>ROUND(R67*50000,0)</f>
        <v/>
      </c>
      <c r="Y67" s="26" t="n">
        <v>500000</v>
      </c>
      <c r="Z67" s="26" t="n">
        <v>0</v>
      </c>
      <c r="AA67" s="26" t="n">
        <v>0</v>
      </c>
      <c r="AC67" s="26" t="n">
        <v>0</v>
      </c>
      <c r="AD67" s="26" t="n">
        <v>538462</v>
      </c>
      <c r="AE67" s="26" t="n">
        <v>0</v>
      </c>
      <c r="AG67" s="27">
        <f>SUM(T67:AF67)</f>
        <v/>
      </c>
      <c r="AH67" s="26">
        <f>IF(X67&lt;=1200000,X67,1200000)</f>
        <v/>
      </c>
      <c r="AL67" s="26">
        <f>AG67-(AH67+Y67+V67)</f>
        <v/>
      </c>
      <c r="AM67" s="26" t="n">
        <v>1000000</v>
      </c>
      <c r="AP67" s="26" t="n">
        <v>708750</v>
      </c>
      <c r="AQ67" s="26" t="n">
        <v>15500000</v>
      </c>
      <c r="AR67" s="17" t="n">
        <v>0</v>
      </c>
      <c r="AT67" s="26">
        <f>AQ67+AR67*6200000</f>
        <v/>
      </c>
      <c r="AU67" s="26">
        <f>IF((AL67+AM67-AP67-AT67)&lt;0,0,(AL67+AM67-AP67-AT67))</f>
        <v/>
      </c>
      <c r="AV67" s="26">
        <f>ROUND(IF(AU67&lt;=10000000,AU67*5%,IF(AU67&lt;=30000000,AU67*10%-500000,IF(AU67&lt;=60000000,AU67*20%-3500000,IF(AU67&lt;=100000000,AU67*30%-9500000,AU67*35%-14500000)))),0)</f>
        <v/>
      </c>
      <c r="AZ67" s="26">
        <f>ROUND(F67*0.5%,0)</f>
        <v/>
      </c>
      <c r="BB67" s="7">
        <f>ROUND(AG67-AP67-AV67-AZ67,0)</f>
        <v/>
      </c>
    </row>
    <row r="68">
      <c r="A68" s="17" t="n">
        <v>59</v>
      </c>
      <c r="C68" s="17" t="inlineStr">
        <is>
          <t>10011252.FCIC</t>
        </is>
      </c>
      <c r="D68" s="18" t="inlineStr">
        <is>
          <t>Nguyễn Phi Quân</t>
        </is>
      </c>
      <c r="E68" s="18" t="inlineStr">
        <is>
          <t>Kỹ sư chất lượng</t>
        </is>
      </c>
      <c r="F68" s="26" t="n">
        <v>6000000</v>
      </c>
      <c r="G68" s="26" t="n">
        <v>10000000</v>
      </c>
      <c r="I68" s="17" t="n">
        <v>1</v>
      </c>
      <c r="J68" s="21">
        <f>Cham_Cong_Hang_Ngay!AK122</f>
        <v/>
      </c>
      <c r="L68" s="17">
        <f>Cham_Cong_Hang_Ngay!AO122</f>
        <v/>
      </c>
      <c r="N68" s="17" t="n">
        <v>0</v>
      </c>
      <c r="P68" s="17" t="n">
        <v>0</v>
      </c>
      <c r="R68" s="17">
        <f>Cham_Cong_Hang_Ngay!AP122</f>
        <v/>
      </c>
      <c r="S68" s="21">
        <f>Cham_Cong_Hang_Ngay!AQ122</f>
        <v/>
      </c>
      <c r="T68" s="26">
        <f>ROUND(F68/26*(J68+N68+P68),0)</f>
        <v/>
      </c>
      <c r="U68" s="26">
        <f>ROUND((G68*I68)/26*(J68+N68*0.5+P68*0.5),0)</f>
        <v/>
      </c>
      <c r="V68" s="26">
        <f>ROUND((F68+G68*I68)/26/8*S68,0)</f>
        <v/>
      </c>
      <c r="W68" s="26">
        <f>ROUND((F68+G68*I68)/26*L68,0)</f>
        <v/>
      </c>
      <c r="X68" s="26">
        <f>ROUND(R68*50000,0)</f>
        <v/>
      </c>
      <c r="Y68" s="26" t="n">
        <v>500000</v>
      </c>
      <c r="Z68" s="26" t="n">
        <v>0</v>
      </c>
      <c r="AA68" s="26" t="n">
        <v>0</v>
      </c>
      <c r="AC68" s="26" t="n">
        <v>0</v>
      </c>
      <c r="AD68" s="26" t="n">
        <v>780769</v>
      </c>
      <c r="AE68" s="26" t="n">
        <v>0</v>
      </c>
      <c r="AG68" s="27">
        <f>SUM(T68:AF68)</f>
        <v/>
      </c>
      <c r="AH68" s="26">
        <f>IF(X68&lt;=1200000,X68,1200000)</f>
        <v/>
      </c>
      <c r="AL68" s="26">
        <f>AG68-(AH68+Y68+V68)</f>
        <v/>
      </c>
      <c r="AM68" s="26" t="n">
        <v>1000000</v>
      </c>
      <c r="AP68" s="26" t="n">
        <v>907200</v>
      </c>
      <c r="AQ68" s="26" t="n">
        <v>15500000</v>
      </c>
      <c r="AR68" s="17" t="n">
        <v>1</v>
      </c>
      <c r="AT68" s="26">
        <f>AQ68+AR68*6200000</f>
        <v/>
      </c>
      <c r="AU68" s="26">
        <f>IF((AL68+AM68-AP68-AT68)&lt;0,0,(AL68+AM68-AP68-AT68))</f>
        <v/>
      </c>
      <c r="AV68" s="26">
        <f>ROUND(IF(AU68&lt;=10000000,AU68*5%,IF(AU68&lt;=30000000,AU68*10%-500000,IF(AU68&lt;=60000000,AU68*20%-3500000,IF(AU68&lt;=100000000,AU68*30%-9500000,AU68*35%-14500000)))),0)</f>
        <v/>
      </c>
      <c r="AZ68" s="26">
        <f>ROUND(F68*0.5%,0)</f>
        <v/>
      </c>
      <c r="BB68" s="7">
        <f>ROUND(AG68-AP68-AV68-AZ68,0)</f>
        <v/>
      </c>
    </row>
    <row r="69">
      <c r="A69" s="17" t="n">
        <v>60</v>
      </c>
      <c r="C69" s="17" t="inlineStr">
        <is>
          <t>10011529.FCIC</t>
        </is>
      </c>
      <c r="D69" s="18" t="inlineStr">
        <is>
          <t>Nguyễn Kỳ Thăng</t>
        </is>
      </c>
      <c r="E69" s="18" t="inlineStr">
        <is>
          <t>Chỉ huy trưởng</t>
        </is>
      </c>
      <c r="F69" s="26" t="n">
        <v>6000000</v>
      </c>
      <c r="G69" s="26" t="n">
        <v>10000000</v>
      </c>
      <c r="I69" s="17" t="n">
        <v>1</v>
      </c>
      <c r="J69" s="21">
        <f>Cham_Cong_Hang_Ngay!AK123</f>
        <v/>
      </c>
      <c r="L69" s="17">
        <f>Cham_Cong_Hang_Ngay!AO123</f>
        <v/>
      </c>
      <c r="N69" s="17" t="n">
        <v>0</v>
      </c>
      <c r="P69" s="17" t="n">
        <v>0</v>
      </c>
      <c r="R69" s="17">
        <f>Cham_Cong_Hang_Ngay!AP123</f>
        <v/>
      </c>
      <c r="S69" s="21">
        <f>Cham_Cong_Hang_Ngay!AQ123</f>
        <v/>
      </c>
      <c r="T69" s="26">
        <f>ROUND(F69/26*(J69+N69+P69),0)</f>
        <v/>
      </c>
      <c r="U69" s="26">
        <f>ROUND((G69*I69)/26*(J69+N69*0.5+P69*0.5),0)</f>
        <v/>
      </c>
      <c r="V69" s="26">
        <f>ROUND((F69+G69*I69)/26/8*S69,0)</f>
        <v/>
      </c>
      <c r="W69" s="26">
        <f>ROUND((F69+G69*I69)/26*L69,0)</f>
        <v/>
      </c>
      <c r="X69" s="26">
        <f>ROUND(R69*50000,0)</f>
        <v/>
      </c>
      <c r="Y69" s="26" t="n">
        <v>500000</v>
      </c>
      <c r="Z69" s="26" t="n">
        <v>0</v>
      </c>
      <c r="AA69" s="26" t="n">
        <v>0</v>
      </c>
      <c r="AC69" s="26" t="n">
        <v>0</v>
      </c>
      <c r="AD69" s="26" t="n">
        <v>576923</v>
      </c>
      <c r="AE69" s="26" t="n">
        <v>0</v>
      </c>
      <c r="AG69" s="27">
        <f>SUM(T69:AF69)</f>
        <v/>
      </c>
      <c r="AH69" s="26">
        <f>IF(X69&lt;=1200000,X69,1200000)</f>
        <v/>
      </c>
      <c r="AL69" s="26">
        <f>AG69-(AH69+Y69+V69)</f>
        <v/>
      </c>
      <c r="AM69" s="26" t="n">
        <v>1000000</v>
      </c>
      <c r="AP69" s="26" t="n">
        <v>1174950</v>
      </c>
      <c r="AQ69" s="26" t="n">
        <v>15500000</v>
      </c>
      <c r="AR69" s="17" t="n">
        <v>2</v>
      </c>
      <c r="AT69" s="26">
        <f>AQ69+AR69*6200000</f>
        <v/>
      </c>
      <c r="AU69" s="26">
        <f>IF((AL69+AM69-AP69-AT69)&lt;0,0,(AL69+AM69-AP69-AT69))</f>
        <v/>
      </c>
      <c r="AV69" s="26">
        <f>ROUND(IF(AU69&lt;=10000000,AU69*5%,IF(AU69&lt;=30000000,AU69*10%-500000,IF(AU69&lt;=60000000,AU69*20%-3500000,IF(AU69&lt;=100000000,AU69*30%-9500000,AU69*35%-14500000)))),0)</f>
        <v/>
      </c>
      <c r="AZ69" s="26">
        <f>ROUND(F69*0.5%,0)</f>
        <v/>
      </c>
      <c r="BB69" s="7">
        <f>ROUND(AG69-AP69-AV69-AZ69,0)</f>
        <v/>
      </c>
    </row>
    <row r="70">
      <c r="A70" s="17" t="n">
        <v>61</v>
      </c>
      <c r="C70" s="17" t="inlineStr">
        <is>
          <t>10012041</t>
        </is>
      </c>
      <c r="D70" s="18" t="inlineStr">
        <is>
          <t>Nguyễn Thanh Oai</t>
        </is>
      </c>
      <c r="E70" s="18" t="inlineStr">
        <is>
          <t>Kỹ sư hiện trường</t>
        </is>
      </c>
      <c r="F70" s="26" t="n">
        <v>6000000</v>
      </c>
      <c r="G70" s="26" t="n">
        <v>10000000</v>
      </c>
      <c r="I70" s="17" t="n">
        <v>1</v>
      </c>
      <c r="J70" s="21">
        <f>Cham_Cong_Hang_Ngay!AK124</f>
        <v/>
      </c>
      <c r="L70" s="17">
        <f>Cham_Cong_Hang_Ngay!AO124</f>
        <v/>
      </c>
      <c r="N70" s="17" t="n">
        <v>0</v>
      </c>
      <c r="P70" s="17" t="n">
        <v>0</v>
      </c>
      <c r="R70" s="17">
        <f>Cham_Cong_Hang_Ngay!AP124</f>
        <v/>
      </c>
      <c r="S70" s="21">
        <f>Cham_Cong_Hang_Ngay!AQ124</f>
        <v/>
      </c>
      <c r="T70" s="26">
        <f>ROUND(F70/26*(J70+N70+P70),0)</f>
        <v/>
      </c>
      <c r="U70" s="26">
        <f>ROUND((G70*I70)/26*(J70+N70*0.5+P70*0.5),0)</f>
        <v/>
      </c>
      <c r="V70" s="26">
        <f>ROUND((F70+G70*I70)/26/8*S70,0)</f>
        <v/>
      </c>
      <c r="W70" s="26">
        <f>ROUND((F70+G70*I70)/26*L70,0)</f>
        <v/>
      </c>
      <c r="X70" s="26">
        <f>ROUND(R70*50000,0)</f>
        <v/>
      </c>
      <c r="Y70" s="26" t="n">
        <v>500000</v>
      </c>
      <c r="Z70" s="26" t="n">
        <v>0</v>
      </c>
      <c r="AA70" s="26" t="n">
        <v>0</v>
      </c>
      <c r="AC70" s="26" t="n">
        <v>0</v>
      </c>
      <c r="AD70" s="26" t="n">
        <v>538462</v>
      </c>
      <c r="AE70" s="26" t="n">
        <v>0</v>
      </c>
      <c r="AG70" s="27">
        <f>SUM(T70:AF70)</f>
        <v/>
      </c>
      <c r="AH70" s="26">
        <f>IF(X70&lt;=1200000,X70,1200000)</f>
        <v/>
      </c>
      <c r="AL70" s="26">
        <f>AG70-(AH70+Y70+V70)</f>
        <v/>
      </c>
      <c r="AM70" s="26" t="n">
        <v>1000000</v>
      </c>
      <c r="AP70" s="26" t="n">
        <v>708750</v>
      </c>
      <c r="AQ70" s="26" t="n">
        <v>15500000</v>
      </c>
      <c r="AR70" s="17" t="n">
        <v>1</v>
      </c>
      <c r="AT70" s="26">
        <f>AQ70+AR70*6200000</f>
        <v/>
      </c>
      <c r="AU70" s="26">
        <f>IF((AL70+AM70-AP70-AT70)&lt;0,0,(AL70+AM70-AP70-AT70))</f>
        <v/>
      </c>
      <c r="AV70" s="26">
        <f>ROUND(IF(AU70&lt;=10000000,AU70*5%,IF(AU70&lt;=30000000,AU70*10%-500000,IF(AU70&lt;=60000000,AU70*20%-3500000,IF(AU70&lt;=100000000,AU70*30%-9500000,AU70*35%-14500000)))),0)</f>
        <v/>
      </c>
      <c r="AZ70" s="26">
        <f>ROUND(F70*0.5%,0)</f>
        <v/>
      </c>
      <c r="BB70" s="7">
        <f>ROUND(AG70-AP70-AV70-AZ70,0)</f>
        <v/>
      </c>
    </row>
    <row r="71">
      <c r="A71" s="17" t="n">
        <v>62</v>
      </c>
      <c r="C71" s="17" t="inlineStr">
        <is>
          <t>10012083.FCIC</t>
        </is>
      </c>
      <c r="D71" s="18" t="inlineStr">
        <is>
          <t>Đặng Nhật Minh</t>
        </is>
      </c>
      <c r="E71" s="18" t="inlineStr">
        <is>
          <t>Kỹ sư khối lượng</t>
        </is>
      </c>
      <c r="F71" s="26" t="n">
        <v>6000000</v>
      </c>
      <c r="G71" s="26" t="n">
        <v>10000000</v>
      </c>
      <c r="I71" s="17" t="n">
        <v>1</v>
      </c>
      <c r="J71" s="21">
        <f>Cham_Cong_Hang_Ngay!AK125</f>
        <v/>
      </c>
      <c r="L71" s="17">
        <f>Cham_Cong_Hang_Ngay!AO125</f>
        <v/>
      </c>
      <c r="N71" s="17" t="n">
        <v>0</v>
      </c>
      <c r="P71" s="17" t="n">
        <v>0</v>
      </c>
      <c r="R71" s="17">
        <f>Cham_Cong_Hang_Ngay!AP125</f>
        <v/>
      </c>
      <c r="S71" s="21">
        <f>Cham_Cong_Hang_Ngay!AQ125</f>
        <v/>
      </c>
      <c r="T71" s="26">
        <f>ROUND(F71/26*(J71+N71+P71),0)</f>
        <v/>
      </c>
      <c r="U71" s="26">
        <f>ROUND((G71*I71)/26*(J71+N71*0.5+P71*0.5),0)</f>
        <v/>
      </c>
      <c r="V71" s="26">
        <f>ROUND((F71+G71*I71)/26/8*S71,0)</f>
        <v/>
      </c>
      <c r="W71" s="26">
        <f>ROUND((F71+G71*I71)/26*L71,0)</f>
        <v/>
      </c>
      <c r="X71" s="26">
        <f>ROUND(R71*50000,0)</f>
        <v/>
      </c>
      <c r="Y71" s="26" t="n">
        <v>500000</v>
      </c>
      <c r="Z71" s="26" t="n">
        <v>0</v>
      </c>
      <c r="AA71" s="26" t="n">
        <v>0</v>
      </c>
      <c r="AC71" s="26" t="n">
        <v>0</v>
      </c>
      <c r="AD71" s="26" t="n">
        <v>538462</v>
      </c>
      <c r="AE71" s="26" t="n">
        <v>0</v>
      </c>
      <c r="AG71" s="27">
        <f>SUM(T71:AF71)</f>
        <v/>
      </c>
      <c r="AH71" s="26">
        <f>IF(X71&lt;=1200000,X71,1200000)</f>
        <v/>
      </c>
      <c r="AL71" s="26">
        <f>AG71-(AH71+Y71+V71)</f>
        <v/>
      </c>
      <c r="AM71" s="26" t="n">
        <v>1000000</v>
      </c>
      <c r="AP71" s="26" t="n">
        <v>651000</v>
      </c>
      <c r="AQ71" s="26" t="n">
        <v>15500000</v>
      </c>
      <c r="AR71" s="17" t="n">
        <v>0</v>
      </c>
      <c r="AT71" s="26">
        <f>AQ71+AR71*6200000</f>
        <v/>
      </c>
      <c r="AU71" s="26">
        <f>IF((AL71+AM71-AP71-AT71)&lt;0,0,(AL71+AM71-AP71-AT71))</f>
        <v/>
      </c>
      <c r="AV71" s="26">
        <f>ROUND(IF(AU71&lt;=10000000,AU71*5%,IF(AU71&lt;=30000000,AU71*10%-500000,IF(AU71&lt;=60000000,AU71*20%-3500000,IF(AU71&lt;=100000000,AU71*30%-9500000,AU71*35%-14500000)))),0)</f>
        <v/>
      </c>
      <c r="AZ71" s="26">
        <f>ROUND(F71*0.5%,0)</f>
        <v/>
      </c>
      <c r="BB71" s="7">
        <f>ROUND(AG71-AP71-AV71-AZ71,0)</f>
        <v/>
      </c>
    </row>
    <row r="72">
      <c r="A72" s="17" t="n">
        <v>63</v>
      </c>
      <c r="C72" s="17" t="inlineStr">
        <is>
          <t>10012103</t>
        </is>
      </c>
      <c r="D72" s="18" t="inlineStr">
        <is>
          <t>Tạ Hữu Thái</t>
        </is>
      </c>
      <c r="E72" s="18" t="inlineStr">
        <is>
          <t>Kỹ sư chất lượng</t>
        </is>
      </c>
      <c r="F72" s="26" t="n">
        <v>6000000</v>
      </c>
      <c r="G72" s="26" t="n">
        <v>10000000</v>
      </c>
      <c r="I72" s="17" t="n">
        <v>1</v>
      </c>
      <c r="J72" s="21">
        <f>Cham_Cong_Hang_Ngay!AK126</f>
        <v/>
      </c>
      <c r="L72" s="17">
        <f>Cham_Cong_Hang_Ngay!AO126</f>
        <v/>
      </c>
      <c r="N72" s="17" t="n">
        <v>0</v>
      </c>
      <c r="P72" s="17" t="n">
        <v>0</v>
      </c>
      <c r="R72" s="17">
        <f>Cham_Cong_Hang_Ngay!AP126</f>
        <v/>
      </c>
      <c r="S72" s="21">
        <f>Cham_Cong_Hang_Ngay!AQ126</f>
        <v/>
      </c>
      <c r="T72" s="26">
        <f>ROUND(F72/26*(J72+N72+P72),0)</f>
        <v/>
      </c>
      <c r="U72" s="26">
        <f>ROUND((G72*I72)/26*(J72+N72*0.5+P72*0.5),0)</f>
        <v/>
      </c>
      <c r="V72" s="26">
        <f>ROUND((F72+G72*I72)/26/8*S72,0)</f>
        <v/>
      </c>
      <c r="W72" s="26">
        <f>ROUND((F72+G72*I72)/26*L72,0)</f>
        <v/>
      </c>
      <c r="X72" s="26">
        <f>ROUND(R72*50000,0)</f>
        <v/>
      </c>
      <c r="Y72" s="26" t="n">
        <v>500000</v>
      </c>
      <c r="Z72" s="26" t="n">
        <v>0</v>
      </c>
      <c r="AA72" s="26" t="n">
        <v>0</v>
      </c>
      <c r="AC72" s="26" t="n">
        <v>0</v>
      </c>
      <c r="AD72" s="26" t="n">
        <v>538462</v>
      </c>
      <c r="AE72" s="26" t="n">
        <v>0</v>
      </c>
      <c r="AG72" s="27">
        <f>SUM(T72:AF72)</f>
        <v/>
      </c>
      <c r="AH72" s="26">
        <f>IF(X72&lt;=1200000,X72,1200000)</f>
        <v/>
      </c>
      <c r="AL72" s="26">
        <f>AG72-(AH72+Y72+V72)</f>
        <v/>
      </c>
      <c r="AM72" s="26" t="n">
        <v>1000000</v>
      </c>
      <c r="AP72" s="26" t="n">
        <v>708750</v>
      </c>
      <c r="AQ72" s="26" t="n">
        <v>15500000</v>
      </c>
      <c r="AR72" s="17" t="n">
        <v>0</v>
      </c>
      <c r="AT72" s="26">
        <f>AQ72+AR72*6200000</f>
        <v/>
      </c>
      <c r="AU72" s="26">
        <f>IF((AL72+AM72-AP72-AT72)&lt;0,0,(AL72+AM72-AP72-AT72))</f>
        <v/>
      </c>
      <c r="AV72" s="26">
        <f>ROUND(IF(AU72&lt;=10000000,AU72*5%,IF(AU72&lt;=30000000,AU72*10%-500000,IF(AU72&lt;=60000000,AU72*20%-3500000,IF(AU72&lt;=100000000,AU72*30%-9500000,AU72*35%-14500000)))),0)</f>
        <v/>
      </c>
      <c r="AZ72" s="26">
        <f>ROUND(F72*0.5%,0)</f>
        <v/>
      </c>
      <c r="BB72" s="7">
        <f>ROUND(AG72-AP72-AV72-AZ72,0)</f>
        <v/>
      </c>
    </row>
    <row r="73">
      <c r="A73" s="17" t="n">
        <v>64</v>
      </c>
      <c r="C73" s="17" t="inlineStr">
        <is>
          <t>10012113.FCIC</t>
        </is>
      </c>
      <c r="D73" s="18" t="inlineStr">
        <is>
          <t>Nguyễn Mạnh Tuyển</t>
        </is>
      </c>
      <c r="E73" s="18" t="inlineStr">
        <is>
          <t>Chỉ huy trưởng</t>
        </is>
      </c>
      <c r="F73" s="26" t="n">
        <v>6000000</v>
      </c>
      <c r="G73" s="26" t="n">
        <v>10000000</v>
      </c>
      <c r="I73" s="17" t="n">
        <v>1</v>
      </c>
      <c r="J73" s="21">
        <f>Cham_Cong_Hang_Ngay!AK127</f>
        <v/>
      </c>
      <c r="L73" s="17">
        <f>Cham_Cong_Hang_Ngay!AO127</f>
        <v/>
      </c>
      <c r="N73" s="17" t="n">
        <v>0</v>
      </c>
      <c r="P73" s="17" t="n">
        <v>0</v>
      </c>
      <c r="R73" s="17">
        <f>Cham_Cong_Hang_Ngay!AP127</f>
        <v/>
      </c>
      <c r="S73" s="21">
        <f>Cham_Cong_Hang_Ngay!AQ127</f>
        <v/>
      </c>
      <c r="T73" s="26">
        <f>ROUND(F73/26*(J73+N73+P73),0)</f>
        <v/>
      </c>
      <c r="U73" s="26">
        <f>ROUND((G73*I73)/26*(J73+N73*0.5+P73*0.5),0)</f>
        <v/>
      </c>
      <c r="V73" s="26">
        <f>ROUND((F73+G73*I73)/26/8*S73,0)</f>
        <v/>
      </c>
      <c r="W73" s="26">
        <f>ROUND((F73+G73*I73)/26*L73,0)</f>
        <v/>
      </c>
      <c r="X73" s="26">
        <f>ROUND(R73*50000,0)</f>
        <v/>
      </c>
      <c r="Y73" s="26" t="n">
        <v>500000</v>
      </c>
      <c r="Z73" s="26" t="n">
        <v>0</v>
      </c>
      <c r="AA73" s="26" t="n">
        <v>0</v>
      </c>
      <c r="AC73" s="26" t="n">
        <v>0</v>
      </c>
      <c r="AD73" s="26" t="n">
        <v>538462</v>
      </c>
      <c r="AE73" s="26" t="n">
        <v>0</v>
      </c>
      <c r="AG73" s="27">
        <f>SUM(T73:AF73)</f>
        <v/>
      </c>
      <c r="AH73" s="26">
        <f>IF(X73&lt;=1200000,X73,1200000)</f>
        <v/>
      </c>
      <c r="AL73" s="26">
        <f>AG73-(AH73+Y73+V73)</f>
        <v/>
      </c>
      <c r="AM73" s="26" t="n">
        <v>1000000</v>
      </c>
      <c r="AP73" s="26" t="n">
        <v>861000</v>
      </c>
      <c r="AQ73" s="26" t="n">
        <v>15500000</v>
      </c>
      <c r="AR73" s="17" t="n">
        <v>2</v>
      </c>
      <c r="AT73" s="26">
        <f>AQ73+AR73*6200000</f>
        <v/>
      </c>
      <c r="AU73" s="26">
        <f>IF((AL73+AM73-AP73-AT73)&lt;0,0,(AL73+AM73-AP73-AT73))</f>
        <v/>
      </c>
      <c r="AV73" s="26">
        <f>ROUND(IF(AU73&lt;=10000000,AU73*5%,IF(AU73&lt;=30000000,AU73*10%-500000,IF(AU73&lt;=60000000,AU73*20%-3500000,IF(AU73&lt;=100000000,AU73*30%-9500000,AU73*35%-14500000)))),0)</f>
        <v/>
      </c>
      <c r="AZ73" s="26">
        <f>ROUND(F73*0.5%,0)</f>
        <v/>
      </c>
      <c r="BB73" s="7">
        <f>ROUND(AG73-AP73-AV73-AZ73,0)</f>
        <v/>
      </c>
    </row>
    <row r="74">
      <c r="A74" s="17" t="n">
        <v>65</v>
      </c>
      <c r="C74" s="17" t="inlineStr">
        <is>
          <t>10012229</t>
        </is>
      </c>
      <c r="D74" s="18" t="inlineStr">
        <is>
          <t>Ngô Tuấn Kiệt</t>
        </is>
      </c>
      <c r="E74" s="18" t="inlineStr">
        <is>
          <t>Kỹ sư hiện trường</t>
        </is>
      </c>
      <c r="F74" s="26" t="n">
        <v>6000000</v>
      </c>
      <c r="G74" s="26" t="n">
        <v>10000000</v>
      </c>
      <c r="I74" s="17" t="n">
        <v>1</v>
      </c>
      <c r="J74" s="21">
        <f>Cham_Cong_Hang_Ngay!AK128</f>
        <v/>
      </c>
      <c r="L74" s="17">
        <f>Cham_Cong_Hang_Ngay!AO128</f>
        <v/>
      </c>
      <c r="N74" s="17" t="n">
        <v>0</v>
      </c>
      <c r="P74" s="17" t="n">
        <v>0</v>
      </c>
      <c r="R74" s="17">
        <f>Cham_Cong_Hang_Ngay!AP128</f>
        <v/>
      </c>
      <c r="S74" s="21">
        <f>Cham_Cong_Hang_Ngay!AQ128</f>
        <v/>
      </c>
      <c r="T74" s="26">
        <f>ROUND(F74/26*(J74+N74+P74),0)</f>
        <v/>
      </c>
      <c r="U74" s="26">
        <f>ROUND((G74*I74)/26*(J74+N74*0.5+P74*0.5),0)</f>
        <v/>
      </c>
      <c r="V74" s="26">
        <f>ROUND((F74+G74*I74)/26/8*S74,0)</f>
        <v/>
      </c>
      <c r="W74" s="26">
        <f>ROUND((F74+G74*I74)/26*L74,0)</f>
        <v/>
      </c>
      <c r="X74" s="26">
        <f>ROUND(R74*50000,0)</f>
        <v/>
      </c>
      <c r="Y74" s="26" t="n">
        <v>500000</v>
      </c>
      <c r="Z74" s="26" t="n">
        <v>0</v>
      </c>
      <c r="AA74" s="26" t="n">
        <v>0</v>
      </c>
      <c r="AC74" s="26" t="n">
        <v>0</v>
      </c>
      <c r="AD74" s="26" t="n">
        <v>538462</v>
      </c>
      <c r="AE74" s="26" t="n">
        <v>0</v>
      </c>
      <c r="AG74" s="27">
        <f>SUM(T74:AF74)</f>
        <v/>
      </c>
      <c r="AH74" s="26">
        <f>IF(X74&lt;=1200000,X74,1200000)</f>
        <v/>
      </c>
      <c r="AL74" s="26">
        <f>AG74-(AH74+Y74+V74)</f>
        <v/>
      </c>
      <c r="AM74" s="26" t="n">
        <v>1000000</v>
      </c>
      <c r="AP74" s="26" t="n">
        <v>675150</v>
      </c>
      <c r="AQ74" s="26" t="n">
        <v>15500000</v>
      </c>
      <c r="AR74" s="17" t="n">
        <v>0</v>
      </c>
      <c r="AT74" s="26">
        <f>AQ74+AR74*6200000</f>
        <v/>
      </c>
      <c r="AU74" s="26">
        <f>IF((AL74+AM74-AP74-AT74)&lt;0,0,(AL74+AM74-AP74-AT74))</f>
        <v/>
      </c>
      <c r="AV74" s="26">
        <f>ROUND(IF(AU74&lt;=10000000,AU74*5%,IF(AU74&lt;=30000000,AU74*10%-500000,IF(AU74&lt;=60000000,AU74*20%-3500000,IF(AU74&lt;=100000000,AU74*30%-9500000,AU74*35%-14500000)))),0)</f>
        <v/>
      </c>
      <c r="AZ74" s="26">
        <f>ROUND(F74*0.5%,0)</f>
        <v/>
      </c>
      <c r="BB74" s="7">
        <f>ROUND(AG74-AP74-AV74-AZ74,0)</f>
        <v/>
      </c>
    </row>
    <row r="75">
      <c r="A75" s="17" t="n">
        <v>66</v>
      </c>
      <c r="C75" s="17" t="inlineStr">
        <is>
          <t>10012256</t>
        </is>
      </c>
      <c r="D75" s="18" t="inlineStr">
        <is>
          <t>Hồ Phan Duy Thành</t>
        </is>
      </c>
      <c r="E75" s="18" t="inlineStr">
        <is>
          <t>Kỹ sư hiện trường</t>
        </is>
      </c>
      <c r="F75" s="26" t="n">
        <v>6000000</v>
      </c>
      <c r="G75" s="26" t="n">
        <v>10000000</v>
      </c>
      <c r="I75" s="17" t="n">
        <v>1</v>
      </c>
      <c r="J75" s="21">
        <f>Cham_Cong_Hang_Ngay!AK129</f>
        <v/>
      </c>
      <c r="L75" s="17">
        <f>Cham_Cong_Hang_Ngay!AO129</f>
        <v/>
      </c>
      <c r="N75" s="17" t="n">
        <v>0</v>
      </c>
      <c r="P75" s="17" t="n">
        <v>0</v>
      </c>
      <c r="R75" s="17">
        <f>Cham_Cong_Hang_Ngay!AP129</f>
        <v/>
      </c>
      <c r="S75" s="21">
        <f>Cham_Cong_Hang_Ngay!AQ129</f>
        <v/>
      </c>
      <c r="T75" s="26">
        <f>ROUND(F75/26*(J75+N75+P75),0)</f>
        <v/>
      </c>
      <c r="U75" s="26">
        <f>ROUND((G75*I75)/26*(J75+N75*0.5+P75*0.5),0)</f>
        <v/>
      </c>
      <c r="V75" s="26">
        <f>ROUND((F75+G75*I75)/26/8*S75,0)</f>
        <v/>
      </c>
      <c r="W75" s="26">
        <f>ROUND((F75+G75*I75)/26*L75,0)</f>
        <v/>
      </c>
      <c r="X75" s="26">
        <f>ROUND(R75*50000,0)</f>
        <v/>
      </c>
      <c r="Y75" s="26" t="n">
        <v>500000</v>
      </c>
      <c r="Z75" s="26" t="n">
        <v>0</v>
      </c>
      <c r="AA75" s="26" t="n">
        <v>0</v>
      </c>
      <c r="AC75" s="26" t="n">
        <v>0</v>
      </c>
      <c r="AD75" s="26" t="n">
        <v>519231</v>
      </c>
      <c r="AE75" s="26" t="n">
        <v>0</v>
      </c>
      <c r="AG75" s="27">
        <f>SUM(T75:AF75)</f>
        <v/>
      </c>
      <c r="AH75" s="26">
        <f>IF(X75&lt;=1200000,X75,1200000)</f>
        <v/>
      </c>
      <c r="AL75" s="26">
        <f>AG75-(AH75+Y75+V75)</f>
        <v/>
      </c>
      <c r="AM75" s="26" t="n">
        <v>1000000</v>
      </c>
      <c r="AP75" s="26" t="n">
        <v>675150</v>
      </c>
      <c r="AQ75" s="26" t="n">
        <v>15500000</v>
      </c>
      <c r="AR75" s="17" t="n">
        <v>0</v>
      </c>
      <c r="AT75" s="26">
        <f>AQ75+AR75*6200000</f>
        <v/>
      </c>
      <c r="AU75" s="26">
        <f>IF((AL75+AM75-AP75-AT75)&lt;0,0,(AL75+AM75-AP75-AT75))</f>
        <v/>
      </c>
      <c r="AV75" s="26">
        <f>ROUND(IF(AU75&lt;=10000000,AU75*5%,IF(AU75&lt;=30000000,AU75*10%-500000,IF(AU75&lt;=60000000,AU75*20%-3500000,IF(AU75&lt;=100000000,AU75*30%-9500000,AU75*35%-14500000)))),0)</f>
        <v/>
      </c>
      <c r="AZ75" s="26">
        <f>ROUND(F75*0.5%,0)</f>
        <v/>
      </c>
      <c r="BB75" s="7">
        <f>ROUND(AG75-AP75-AV75-AZ75,0)</f>
        <v/>
      </c>
    </row>
    <row r="76">
      <c r="A76" s="17" t="n">
        <v>67</v>
      </c>
      <c r="C76" s="17" t="inlineStr">
        <is>
          <t>10012297</t>
        </is>
      </c>
      <c r="D76" s="18" t="inlineStr">
        <is>
          <t>Hà Văn Phương</t>
        </is>
      </c>
      <c r="E76" s="18" t="inlineStr">
        <is>
          <t>Kỹ sư hiện trường</t>
        </is>
      </c>
      <c r="F76" s="26" t="n">
        <v>6000000</v>
      </c>
      <c r="G76" s="26" t="n">
        <v>10000000</v>
      </c>
      <c r="I76" s="17" t="n">
        <v>1</v>
      </c>
      <c r="J76" s="21">
        <f>Cham_Cong_Hang_Ngay!AK130</f>
        <v/>
      </c>
      <c r="L76" s="17">
        <f>Cham_Cong_Hang_Ngay!AO130</f>
        <v/>
      </c>
      <c r="N76" s="17" t="n">
        <v>0</v>
      </c>
      <c r="P76" s="17" t="n">
        <v>0</v>
      </c>
      <c r="R76" s="17">
        <f>Cham_Cong_Hang_Ngay!AP130</f>
        <v/>
      </c>
      <c r="S76" s="21">
        <f>Cham_Cong_Hang_Ngay!AQ130</f>
        <v/>
      </c>
      <c r="T76" s="26">
        <f>ROUND(F76/26*(J76+N76+P76),0)</f>
        <v/>
      </c>
      <c r="U76" s="26">
        <f>ROUND((G76*I76)/26*(J76+N76*0.5+P76*0.5),0)</f>
        <v/>
      </c>
      <c r="V76" s="26">
        <f>ROUND((F76+G76*I76)/26/8*S76,0)</f>
        <v/>
      </c>
      <c r="W76" s="26">
        <f>ROUND((F76+G76*I76)/26*L76,0)</f>
        <v/>
      </c>
      <c r="X76" s="26">
        <f>ROUND(R76*50000,0)</f>
        <v/>
      </c>
      <c r="Y76" s="26" t="n">
        <v>500000</v>
      </c>
      <c r="Z76" s="26" t="n">
        <v>0</v>
      </c>
      <c r="AA76" s="26" t="n">
        <v>0</v>
      </c>
      <c r="AC76" s="26" t="n">
        <v>0</v>
      </c>
      <c r="AD76" s="26" t="n">
        <v>557692</v>
      </c>
      <c r="AE76" s="26" t="n">
        <v>0</v>
      </c>
      <c r="AG76" s="27">
        <f>SUM(T76:AF76)</f>
        <v/>
      </c>
      <c r="AH76" s="26">
        <f>IF(X76&lt;=1200000,X76,1200000)</f>
        <v/>
      </c>
      <c r="AL76" s="26">
        <f>AG76-(AH76+Y76+V76)</f>
        <v/>
      </c>
      <c r="AM76" s="26" t="n">
        <v>1000000</v>
      </c>
      <c r="AP76" s="26" t="n">
        <v>708750</v>
      </c>
      <c r="AQ76" s="26" t="n">
        <v>15500000</v>
      </c>
      <c r="AR76" s="17" t="n">
        <v>0</v>
      </c>
      <c r="AT76" s="26">
        <f>AQ76+AR76*6200000</f>
        <v/>
      </c>
      <c r="AU76" s="26">
        <f>IF((AL76+AM76-AP76-AT76)&lt;0,0,(AL76+AM76-AP76-AT76))</f>
        <v/>
      </c>
      <c r="AV76" s="26">
        <f>ROUND(IF(AU76&lt;=10000000,AU76*5%,IF(AU76&lt;=30000000,AU76*10%-500000,IF(AU76&lt;=60000000,AU76*20%-3500000,IF(AU76&lt;=100000000,AU76*30%-9500000,AU76*35%-14500000)))),0)</f>
        <v/>
      </c>
      <c r="AZ76" s="26">
        <f>ROUND(F76*0.5%,0)</f>
        <v/>
      </c>
      <c r="BB76" s="7">
        <f>ROUND(AG76-AP76-AV76-AZ76,0)</f>
        <v/>
      </c>
    </row>
    <row r="77">
      <c r="A77" s="17" t="n">
        <v>68</v>
      </c>
      <c r="C77" s="17" t="inlineStr">
        <is>
          <t>10012337</t>
        </is>
      </c>
      <c r="D77" s="18" t="inlineStr">
        <is>
          <t>Dương Tất Nam</t>
        </is>
      </c>
      <c r="E77" s="18" t="inlineStr">
        <is>
          <t>Chỉ huy trưởng</t>
        </is>
      </c>
      <c r="F77" s="26" t="n">
        <v>6000000</v>
      </c>
      <c r="G77" s="26" t="n">
        <v>10000000</v>
      </c>
      <c r="I77" s="17" t="n">
        <v>1</v>
      </c>
      <c r="J77" s="21">
        <f>Cham_Cong_Hang_Ngay!AK131</f>
        <v/>
      </c>
      <c r="L77" s="17">
        <f>Cham_Cong_Hang_Ngay!AO131</f>
        <v/>
      </c>
      <c r="N77" s="17" t="n">
        <v>0</v>
      </c>
      <c r="P77" s="17" t="n">
        <v>0</v>
      </c>
      <c r="R77" s="17">
        <f>Cham_Cong_Hang_Ngay!AP131</f>
        <v/>
      </c>
      <c r="S77" s="21">
        <f>Cham_Cong_Hang_Ngay!AQ131</f>
        <v/>
      </c>
      <c r="T77" s="26">
        <f>ROUND(F77/26*(J77+N77+P77),0)</f>
        <v/>
      </c>
      <c r="U77" s="26">
        <f>ROUND((G77*I77)/26*(J77+N77*0.5+P77*0.5),0)</f>
        <v/>
      </c>
      <c r="V77" s="26">
        <f>ROUND((F77+G77*I77)/26/8*S77,0)</f>
        <v/>
      </c>
      <c r="W77" s="26">
        <f>ROUND((F77+G77*I77)/26*L77,0)</f>
        <v/>
      </c>
      <c r="X77" s="26">
        <f>ROUND(R77*50000,0)</f>
        <v/>
      </c>
      <c r="Y77" s="26" t="n">
        <v>500000</v>
      </c>
      <c r="Z77" s="26" t="n">
        <v>0</v>
      </c>
      <c r="AA77" s="26" t="n">
        <v>0</v>
      </c>
      <c r="AC77" s="26" t="n">
        <v>0</v>
      </c>
      <c r="AD77" s="26" t="n">
        <v>538462</v>
      </c>
      <c r="AE77" s="26" t="n">
        <v>0</v>
      </c>
      <c r="AG77" s="27">
        <f>SUM(T77:AF77)</f>
        <v/>
      </c>
      <c r="AH77" s="26">
        <f>IF(X77&lt;=1200000,X77,1200000)</f>
        <v/>
      </c>
      <c r="AL77" s="26">
        <f>AG77-(AH77+Y77+V77)</f>
        <v/>
      </c>
      <c r="AM77" s="26" t="n">
        <v>1000000</v>
      </c>
      <c r="AP77" s="26" t="n">
        <v>817950</v>
      </c>
      <c r="AQ77" s="26" t="n">
        <v>15500000</v>
      </c>
      <c r="AR77" s="17" t="n">
        <v>2</v>
      </c>
      <c r="AT77" s="26">
        <f>AQ77+AR77*6200000</f>
        <v/>
      </c>
      <c r="AU77" s="26">
        <f>IF((AL77+AM77-AP77-AT77)&lt;0,0,(AL77+AM77-AP77-AT77))</f>
        <v/>
      </c>
      <c r="AV77" s="26">
        <f>ROUND(IF(AU77&lt;=10000000,AU77*5%,IF(AU77&lt;=30000000,AU77*10%-500000,IF(AU77&lt;=60000000,AU77*20%-3500000,IF(AU77&lt;=100000000,AU77*30%-9500000,AU77*35%-14500000)))),0)</f>
        <v/>
      </c>
      <c r="AZ77" s="26">
        <f>ROUND(F77*0.5%,0)</f>
        <v/>
      </c>
      <c r="BB77" s="7">
        <f>ROUND(AG77-AP77-AV77-AZ77,0)</f>
        <v/>
      </c>
    </row>
    <row r="78">
      <c r="A78" s="17" t="n">
        <v>69</v>
      </c>
      <c r="C78" s="17" t="inlineStr">
        <is>
          <t>10012339.FCIC</t>
        </is>
      </c>
      <c r="D78" s="18" t="inlineStr">
        <is>
          <t>Nguyễn Ngọc Định</t>
        </is>
      </c>
      <c r="E78" s="18" t="inlineStr">
        <is>
          <t>Chỉ huy trưởng</t>
        </is>
      </c>
      <c r="F78" s="26" t="n">
        <v>6000000</v>
      </c>
      <c r="G78" s="26" t="n">
        <v>10000000</v>
      </c>
      <c r="I78" s="17" t="n">
        <v>1</v>
      </c>
      <c r="J78" s="21">
        <f>Cham_Cong_Hang_Ngay!AK132</f>
        <v/>
      </c>
      <c r="L78" s="17">
        <f>Cham_Cong_Hang_Ngay!AO132</f>
        <v/>
      </c>
      <c r="N78" s="17" t="n">
        <v>0</v>
      </c>
      <c r="P78" s="17" t="n">
        <v>0</v>
      </c>
      <c r="R78" s="17">
        <f>Cham_Cong_Hang_Ngay!AP132</f>
        <v/>
      </c>
      <c r="S78" s="21">
        <f>Cham_Cong_Hang_Ngay!AQ132</f>
        <v/>
      </c>
      <c r="T78" s="26">
        <f>ROUND(F78/26*(J78+N78+P78),0)</f>
        <v/>
      </c>
      <c r="U78" s="26">
        <f>ROUND((G78*I78)/26*(J78+N78*0.5+P78*0.5),0)</f>
        <v/>
      </c>
      <c r="V78" s="26">
        <f>ROUND((F78+G78*I78)/26/8*S78,0)</f>
        <v/>
      </c>
      <c r="W78" s="26">
        <f>ROUND((F78+G78*I78)/26*L78,0)</f>
        <v/>
      </c>
      <c r="X78" s="26">
        <f>ROUND(R78*50000,0)</f>
        <v/>
      </c>
      <c r="Y78" s="26" t="n">
        <v>500000</v>
      </c>
      <c r="Z78" s="26" t="n">
        <v>0</v>
      </c>
      <c r="AA78" s="26" t="n">
        <v>0</v>
      </c>
      <c r="AC78" s="26" t="n">
        <v>0</v>
      </c>
      <c r="AD78" s="26" t="n">
        <v>576923</v>
      </c>
      <c r="AE78" s="26" t="n">
        <v>0</v>
      </c>
      <c r="AG78" s="27">
        <f>SUM(T78:AF78)</f>
        <v/>
      </c>
      <c r="AH78" s="26">
        <f>IF(X78&lt;=1200000,X78,1200000)</f>
        <v/>
      </c>
      <c r="AL78" s="26">
        <f>AG78-(AH78+Y78+V78)</f>
        <v/>
      </c>
      <c r="AM78" s="26" t="n">
        <v>1000000</v>
      </c>
      <c r="AP78" s="26" t="n">
        <v>630000</v>
      </c>
      <c r="AQ78" s="26" t="n">
        <v>15500000</v>
      </c>
      <c r="AR78" s="17" t="n">
        <v>2</v>
      </c>
      <c r="AT78" s="26">
        <f>AQ78+AR78*6200000</f>
        <v/>
      </c>
      <c r="AU78" s="26">
        <f>IF((AL78+AM78-AP78-AT78)&lt;0,0,(AL78+AM78-AP78-AT78))</f>
        <v/>
      </c>
      <c r="AV78" s="26">
        <f>ROUND(IF(AU78&lt;=10000000,AU78*5%,IF(AU78&lt;=30000000,AU78*10%-500000,IF(AU78&lt;=60000000,AU78*20%-3500000,IF(AU78&lt;=100000000,AU78*30%-9500000,AU78*35%-14500000)))),0)</f>
        <v/>
      </c>
      <c r="AZ78" s="26">
        <f>ROUND(F78*0.5%,0)</f>
        <v/>
      </c>
      <c r="BB78" s="7">
        <f>ROUND(AG78-AP78-AV78-AZ78,0)</f>
        <v/>
      </c>
    </row>
    <row r="79">
      <c r="A79" s="17" t="n">
        <v>70</v>
      </c>
      <c r="C79" s="17" t="inlineStr">
        <is>
          <t>10012377.FCIC</t>
        </is>
      </c>
      <c r="D79" s="18" t="inlineStr">
        <is>
          <t>Trần Ngọc Sơn</t>
        </is>
      </c>
      <c r="E79" s="18" t="inlineStr">
        <is>
          <t>Kỹ sư khối lượng</t>
        </is>
      </c>
      <c r="F79" s="26" t="n">
        <v>6000000</v>
      </c>
      <c r="G79" s="26" t="n">
        <v>10000000</v>
      </c>
      <c r="I79" s="17" t="n">
        <v>1</v>
      </c>
      <c r="J79" s="21">
        <f>Cham_Cong_Hang_Ngay!AK133</f>
        <v/>
      </c>
      <c r="L79" s="17">
        <f>Cham_Cong_Hang_Ngay!AO133</f>
        <v/>
      </c>
      <c r="N79" s="17" t="n">
        <v>0</v>
      </c>
      <c r="P79" s="17" t="n">
        <v>0</v>
      </c>
      <c r="R79" s="17">
        <f>Cham_Cong_Hang_Ngay!AP133</f>
        <v/>
      </c>
      <c r="S79" s="21">
        <f>Cham_Cong_Hang_Ngay!AQ133</f>
        <v/>
      </c>
      <c r="T79" s="26">
        <f>ROUND(F79/26*(J79+N79+P79),0)</f>
        <v/>
      </c>
      <c r="U79" s="26">
        <f>ROUND((G79*I79)/26*(J79+N79*0.5+P79*0.5),0)</f>
        <v/>
      </c>
      <c r="V79" s="26">
        <f>ROUND((F79+G79*I79)/26/8*S79,0)</f>
        <v/>
      </c>
      <c r="W79" s="26">
        <f>ROUND((F79+G79*I79)/26*L79,0)</f>
        <v/>
      </c>
      <c r="X79" s="26">
        <f>ROUND(R79*50000,0)</f>
        <v/>
      </c>
      <c r="Y79" s="26" t="n">
        <v>500000</v>
      </c>
      <c r="Z79" s="26" t="n">
        <v>0</v>
      </c>
      <c r="AA79" s="26" t="n">
        <v>0</v>
      </c>
      <c r="AC79" s="26" t="n">
        <v>0</v>
      </c>
      <c r="AD79" s="26" t="n">
        <v>500000</v>
      </c>
      <c r="AE79" s="26" t="n">
        <v>0</v>
      </c>
      <c r="AG79" s="27">
        <f>SUM(T79:AF79)</f>
        <v/>
      </c>
      <c r="AH79" s="26">
        <f>IF(X79&lt;=1200000,X79,1200000)</f>
        <v/>
      </c>
      <c r="AL79" s="26">
        <f>AG79-(AH79+Y79+V79)</f>
        <v/>
      </c>
      <c r="AM79" s="26" t="n">
        <v>0</v>
      </c>
      <c r="AP79" s="26" t="n">
        <v>630000</v>
      </c>
      <c r="AQ79" s="26" t="n">
        <v>15500000</v>
      </c>
      <c r="AR79" s="17" t="n">
        <v>0</v>
      </c>
      <c r="AT79" s="26">
        <f>AQ79+AR79*6200000</f>
        <v/>
      </c>
      <c r="AU79" s="26">
        <f>IF((AL79+AM79-AP79-AT79)&lt;0,0,(AL79+AM79-AP79-AT79))</f>
        <v/>
      </c>
      <c r="AV79" s="26">
        <f>ROUND(IF(AU79&lt;=10000000,AU79*5%,IF(AU79&lt;=30000000,AU79*10%-500000,IF(AU79&lt;=60000000,AU79*20%-3500000,IF(AU79&lt;=100000000,AU79*30%-9500000,AU79*35%-14500000)))),0)</f>
        <v/>
      </c>
      <c r="AZ79" s="26">
        <f>ROUND(F79*0.5%,0)</f>
        <v/>
      </c>
      <c r="BB79" s="7">
        <f>ROUND(AG79-AP79-AV79-AZ79,0)</f>
        <v/>
      </c>
    </row>
    <row r="80">
      <c r="A80" s="17" t="n">
        <v>71</v>
      </c>
      <c r="C80" s="17" t="inlineStr">
        <is>
          <t>10012433</t>
        </is>
      </c>
      <c r="D80" s="18" t="inlineStr">
        <is>
          <t>Dương Văn Nam</t>
        </is>
      </c>
      <c r="E80" s="18" t="inlineStr">
        <is>
          <t>Kỹ sư hiện trường</t>
        </is>
      </c>
      <c r="F80" s="26" t="n">
        <v>6000000</v>
      </c>
      <c r="G80" s="26" t="n">
        <v>10000000</v>
      </c>
      <c r="I80" s="17" t="n">
        <v>1</v>
      </c>
      <c r="J80" s="21">
        <f>Cham_Cong_Hang_Ngay!AK134</f>
        <v/>
      </c>
      <c r="L80" s="17">
        <f>Cham_Cong_Hang_Ngay!AO134</f>
        <v/>
      </c>
      <c r="N80" s="17" t="n">
        <v>0</v>
      </c>
      <c r="P80" s="17" t="n">
        <v>0</v>
      </c>
      <c r="R80" s="17">
        <f>Cham_Cong_Hang_Ngay!AP134</f>
        <v/>
      </c>
      <c r="S80" s="21">
        <f>Cham_Cong_Hang_Ngay!AQ134</f>
        <v/>
      </c>
      <c r="T80" s="26">
        <f>ROUND(F80/26*(J80+N80+P80),0)</f>
        <v/>
      </c>
      <c r="U80" s="26">
        <f>ROUND((G80*I80)/26*(J80+N80*0.5+P80*0.5),0)</f>
        <v/>
      </c>
      <c r="V80" s="26">
        <f>ROUND((F80+G80*I80)/26/8*S80,0)</f>
        <v/>
      </c>
      <c r="W80" s="26">
        <f>ROUND((F80+G80*I80)/26*L80,0)</f>
        <v/>
      </c>
      <c r="X80" s="26">
        <f>ROUND(R80*50000,0)</f>
        <v/>
      </c>
      <c r="Y80" s="26" t="n">
        <v>500000</v>
      </c>
      <c r="Z80" s="26" t="n">
        <v>0</v>
      </c>
      <c r="AA80" s="26" t="n">
        <v>0</v>
      </c>
      <c r="AC80" s="26" t="n">
        <v>0</v>
      </c>
      <c r="AD80" s="26" t="n">
        <v>528846</v>
      </c>
      <c r="AE80" s="26" t="n">
        <v>0</v>
      </c>
      <c r="AG80" s="27">
        <f>SUM(T80:AF80)</f>
        <v/>
      </c>
      <c r="AH80" s="26">
        <f>IF(X80&lt;=1200000,X80,1200000)</f>
        <v/>
      </c>
      <c r="AL80" s="26">
        <f>AG80-(AH80+Y80+V80)</f>
        <v/>
      </c>
      <c r="AM80" s="26" t="n">
        <v>300000</v>
      </c>
      <c r="AP80" s="26" t="n">
        <v>630000</v>
      </c>
      <c r="AQ80" s="26" t="n">
        <v>15500000</v>
      </c>
      <c r="AR80" s="17" t="n">
        <v>0</v>
      </c>
      <c r="AT80" s="26">
        <f>AQ80+AR80*6200000</f>
        <v/>
      </c>
      <c r="AU80" s="26">
        <f>IF((AL80+AM80-AP80-AT80)&lt;0,0,(AL80+AM80-AP80-AT80))</f>
        <v/>
      </c>
      <c r="AV80" s="26">
        <f>ROUND(IF(AU80&lt;=10000000,AU80*5%,IF(AU80&lt;=30000000,AU80*10%-500000,IF(AU80&lt;=60000000,AU80*20%-3500000,IF(AU80&lt;=100000000,AU80*30%-9500000,AU80*35%-14500000)))),0)</f>
        <v/>
      </c>
      <c r="AZ80" s="26">
        <f>ROUND(F80*0.5%,0)</f>
        <v/>
      </c>
      <c r="BB80" s="7">
        <f>ROUND(AG80-AP80-AV80-AZ80,0)</f>
        <v/>
      </c>
    </row>
    <row r="81">
      <c r="A81" s="17" t="n">
        <v>72</v>
      </c>
      <c r="C81" s="17" t="inlineStr">
        <is>
          <t>10012435</t>
        </is>
      </c>
      <c r="D81" s="18" t="inlineStr">
        <is>
          <t>Đỗ Văn Minh</t>
        </is>
      </c>
      <c r="E81" s="18" t="inlineStr">
        <is>
          <t>Kỹ sư hiện trường</t>
        </is>
      </c>
      <c r="F81" s="26" t="n">
        <v>6000000</v>
      </c>
      <c r="G81" s="26" t="n">
        <v>10000000</v>
      </c>
      <c r="I81" s="17" t="n">
        <v>1</v>
      </c>
      <c r="J81" s="21">
        <f>Cham_Cong_Hang_Ngay!AK135</f>
        <v/>
      </c>
      <c r="L81" s="17">
        <f>Cham_Cong_Hang_Ngay!AO135</f>
        <v/>
      </c>
      <c r="N81" s="17" t="n">
        <v>0</v>
      </c>
      <c r="P81" s="17" t="n">
        <v>0</v>
      </c>
      <c r="R81" s="17">
        <f>Cham_Cong_Hang_Ngay!AP135</f>
        <v/>
      </c>
      <c r="S81" s="21">
        <f>Cham_Cong_Hang_Ngay!AQ135</f>
        <v/>
      </c>
      <c r="T81" s="26">
        <f>ROUND(F81/26*(J81+N81+P81),0)</f>
        <v/>
      </c>
      <c r="U81" s="26">
        <f>ROUND((G81*I81)/26*(J81+N81*0.5+P81*0.5),0)</f>
        <v/>
      </c>
      <c r="V81" s="26">
        <f>ROUND((F81+G81*I81)/26/8*S81,0)</f>
        <v/>
      </c>
      <c r="W81" s="26">
        <f>ROUND((F81+G81*I81)/26*L81,0)</f>
        <v/>
      </c>
      <c r="X81" s="26">
        <f>ROUND(R81*50000,0)</f>
        <v/>
      </c>
      <c r="Y81" s="26" t="n">
        <v>500000</v>
      </c>
      <c r="Z81" s="26" t="n">
        <v>0</v>
      </c>
      <c r="AA81" s="26" t="n">
        <v>0</v>
      </c>
      <c r="AC81" s="26" t="n">
        <v>0</v>
      </c>
      <c r="AD81" s="26" t="n">
        <v>519231</v>
      </c>
      <c r="AE81" s="26" t="n">
        <v>0</v>
      </c>
      <c r="AG81" s="27">
        <f>SUM(T81:AF81)</f>
        <v/>
      </c>
      <c r="AH81" s="26">
        <f>IF(X81&lt;=1200000,X81,1200000)</f>
        <v/>
      </c>
      <c r="AL81" s="26">
        <f>AG81-(AH81+Y81+V81)</f>
        <v/>
      </c>
      <c r="AM81" s="26" t="n">
        <v>300000</v>
      </c>
      <c r="AP81" s="26" t="n">
        <v>630000</v>
      </c>
      <c r="AQ81" s="26" t="n">
        <v>15500000</v>
      </c>
      <c r="AR81" s="17" t="n">
        <v>0</v>
      </c>
      <c r="AT81" s="26">
        <f>AQ81+AR81*6200000</f>
        <v/>
      </c>
      <c r="AU81" s="26">
        <f>IF((AL81+AM81-AP81-AT81)&lt;0,0,(AL81+AM81-AP81-AT81))</f>
        <v/>
      </c>
      <c r="AV81" s="26">
        <f>ROUND(IF(AU81&lt;=10000000,AU81*5%,IF(AU81&lt;=30000000,AU81*10%-500000,IF(AU81&lt;=60000000,AU81*20%-3500000,IF(AU81&lt;=100000000,AU81*30%-9500000,AU81*35%-14500000)))),0)</f>
        <v/>
      </c>
      <c r="AZ81" s="26">
        <f>ROUND(F81*0.5%,0)</f>
        <v/>
      </c>
      <c r="BB81" s="7">
        <f>ROUND(AG81-AP81-AV81-AZ81,0)</f>
        <v/>
      </c>
    </row>
    <row r="82">
      <c r="A82" s="17" t="n">
        <v>73</v>
      </c>
      <c r="C82" s="17" t="inlineStr">
        <is>
          <t>10012437</t>
        </is>
      </c>
      <c r="D82" s="18" t="inlineStr">
        <is>
          <t>Trần Văn Khuyến</t>
        </is>
      </c>
      <c r="E82" s="18" t="inlineStr">
        <is>
          <t>HSE</t>
        </is>
      </c>
      <c r="F82" s="26" t="n">
        <v>6000000</v>
      </c>
      <c r="G82" s="26" t="n">
        <v>10000000</v>
      </c>
      <c r="I82" s="17" t="n">
        <v>1</v>
      </c>
      <c r="J82" s="21">
        <f>Cham_Cong_Hang_Ngay!AK136</f>
        <v/>
      </c>
      <c r="L82" s="17">
        <f>Cham_Cong_Hang_Ngay!AO136</f>
        <v/>
      </c>
      <c r="N82" s="17" t="n">
        <v>0</v>
      </c>
      <c r="P82" s="17" t="n">
        <v>0</v>
      </c>
      <c r="R82" s="17">
        <f>Cham_Cong_Hang_Ngay!AP136</f>
        <v/>
      </c>
      <c r="S82" s="21">
        <f>Cham_Cong_Hang_Ngay!AQ136</f>
        <v/>
      </c>
      <c r="T82" s="26">
        <f>ROUND(F82/26*(J82+N82+P82),0)</f>
        <v/>
      </c>
      <c r="U82" s="26">
        <f>ROUND((G82*I82)/26*(J82+N82*0.5+P82*0.5),0)</f>
        <v/>
      </c>
      <c r="V82" s="26">
        <f>ROUND((F82+G82*I82)/26/8*S82,0)</f>
        <v/>
      </c>
      <c r="W82" s="26">
        <f>ROUND((F82+G82*I82)/26*L82,0)</f>
        <v/>
      </c>
      <c r="X82" s="26">
        <f>ROUND(R82*50000,0)</f>
        <v/>
      </c>
      <c r="Y82" s="26" t="n">
        <v>500000</v>
      </c>
      <c r="Z82" s="26" t="n">
        <v>0</v>
      </c>
      <c r="AA82" s="26" t="n">
        <v>0</v>
      </c>
      <c r="AC82" s="26" t="n">
        <v>0</v>
      </c>
      <c r="AD82" s="26" t="n">
        <v>557692</v>
      </c>
      <c r="AE82" s="26" t="n">
        <v>0</v>
      </c>
      <c r="AG82" s="27">
        <f>SUM(T82:AF82)</f>
        <v/>
      </c>
      <c r="AH82" s="26">
        <f>IF(X82&lt;=1200000,X82,1200000)</f>
        <v/>
      </c>
      <c r="AL82" s="26">
        <f>AG82-(AH82+Y82+V82)</f>
        <v/>
      </c>
      <c r="AM82" s="26" t="n">
        <v>1000000</v>
      </c>
      <c r="AP82" s="26" t="n">
        <v>743400</v>
      </c>
      <c r="AQ82" s="26" t="n">
        <v>15500000</v>
      </c>
      <c r="AR82" s="17" t="n">
        <v>4</v>
      </c>
      <c r="AT82" s="26">
        <f>AQ82+AR82*6200000</f>
        <v/>
      </c>
      <c r="AU82" s="26">
        <f>IF((AL82+AM82-AP82-AT82)&lt;0,0,(AL82+AM82-AP82-AT82))</f>
        <v/>
      </c>
      <c r="AV82" s="26">
        <f>ROUND(IF(AU82&lt;=10000000,AU82*5%,IF(AU82&lt;=30000000,AU82*10%-500000,IF(AU82&lt;=60000000,AU82*20%-3500000,IF(AU82&lt;=100000000,AU82*30%-9500000,AU82*35%-14500000)))),0)</f>
        <v/>
      </c>
      <c r="AZ82" s="26">
        <f>ROUND(F82*0.5%,0)</f>
        <v/>
      </c>
      <c r="BB82" s="7">
        <f>ROUND(AG82-AP82-AV82-AZ82,0)</f>
        <v/>
      </c>
    </row>
    <row r="83">
      <c r="A83" s="17" t="n">
        <v>74</v>
      </c>
      <c r="C83" s="17" t="inlineStr">
        <is>
          <t>10012490</t>
        </is>
      </c>
      <c r="D83" s="18" t="inlineStr">
        <is>
          <t>Nguyễn Văn Lành</t>
        </is>
      </c>
      <c r="E83" s="18" t="inlineStr">
        <is>
          <t>Kỹ sư hiện trường</t>
        </is>
      </c>
      <c r="F83" s="26" t="n">
        <v>6000000</v>
      </c>
      <c r="G83" s="26" t="n">
        <v>10000000</v>
      </c>
      <c r="I83" s="17" t="n">
        <v>1</v>
      </c>
      <c r="J83" s="21">
        <f>Cham_Cong_Hang_Ngay!AK137</f>
        <v/>
      </c>
      <c r="L83" s="17">
        <f>Cham_Cong_Hang_Ngay!AO137</f>
        <v/>
      </c>
      <c r="N83" s="17" t="n">
        <v>0</v>
      </c>
      <c r="P83" s="17" t="n">
        <v>0</v>
      </c>
      <c r="R83" s="17">
        <f>Cham_Cong_Hang_Ngay!AP137</f>
        <v/>
      </c>
      <c r="S83" s="21">
        <f>Cham_Cong_Hang_Ngay!AQ137</f>
        <v/>
      </c>
      <c r="T83" s="26">
        <f>ROUND(F83/26*(J83+N83+P83),0)</f>
        <v/>
      </c>
      <c r="U83" s="26">
        <f>ROUND((G83*I83)/26*(J83+N83*0.5+P83*0.5),0)</f>
        <v/>
      </c>
      <c r="V83" s="26">
        <f>ROUND((F83+G83*I83)/26/8*S83,0)</f>
        <v/>
      </c>
      <c r="W83" s="26">
        <f>ROUND((F83+G83*I83)/26*L83,0)</f>
        <v/>
      </c>
      <c r="X83" s="26">
        <f>ROUND(R83*50000,0)</f>
        <v/>
      </c>
      <c r="Y83" s="26" t="n">
        <v>500000</v>
      </c>
      <c r="Z83" s="26" t="n">
        <v>0</v>
      </c>
      <c r="AA83" s="26" t="n">
        <v>0</v>
      </c>
      <c r="AC83" s="26" t="n">
        <v>0</v>
      </c>
      <c r="AD83" s="26" t="n">
        <v>538462</v>
      </c>
      <c r="AE83" s="26" t="n">
        <v>0</v>
      </c>
      <c r="AG83" s="27">
        <f>SUM(T83:AF83)</f>
        <v/>
      </c>
      <c r="AH83" s="26">
        <f>IF(X83&lt;=1200000,X83,1200000)</f>
        <v/>
      </c>
      <c r="AL83" s="26">
        <f>AG83-(AH83+Y83+V83)</f>
        <v/>
      </c>
      <c r="AM83" s="26" t="n">
        <v>300000</v>
      </c>
      <c r="AP83" s="26" t="n">
        <v>630000</v>
      </c>
      <c r="AQ83" s="26" t="n">
        <v>15500000</v>
      </c>
      <c r="AR83" s="17" t="n">
        <v>0</v>
      </c>
      <c r="AT83" s="26">
        <f>AQ83+AR83*6200000</f>
        <v/>
      </c>
      <c r="AU83" s="26">
        <f>IF((AL83+AM83-AP83-AT83)&lt;0,0,(AL83+AM83-AP83-AT83))</f>
        <v/>
      </c>
      <c r="AV83" s="26">
        <f>ROUND(IF(AU83&lt;=10000000,AU83*5%,IF(AU83&lt;=30000000,AU83*10%-500000,IF(AU83&lt;=60000000,AU83*20%-3500000,IF(AU83&lt;=100000000,AU83*30%-9500000,AU83*35%-14500000)))),0)</f>
        <v/>
      </c>
      <c r="AZ83" s="26">
        <f>ROUND(F83*0.5%,0)</f>
        <v/>
      </c>
      <c r="BB83" s="7">
        <f>ROUND(AG83-AP83-AV83-AZ83,0)</f>
        <v/>
      </c>
    </row>
    <row r="84">
      <c r="A84" s="17" t="n">
        <v>75</v>
      </c>
      <c r="C84" s="17" t="inlineStr">
        <is>
          <t>10012493</t>
        </is>
      </c>
      <c r="D84" s="18" t="inlineStr">
        <is>
          <t>Ngô Quốc Khánh</t>
        </is>
      </c>
      <c r="E84" s="18" t="inlineStr">
        <is>
          <t>Kỹ sư hiện trường</t>
        </is>
      </c>
      <c r="F84" s="26" t="n">
        <v>6000000</v>
      </c>
      <c r="G84" s="26" t="n">
        <v>10000000</v>
      </c>
      <c r="I84" s="17" t="n">
        <v>1</v>
      </c>
      <c r="J84" s="21">
        <f>Cham_Cong_Hang_Ngay!AK138</f>
        <v/>
      </c>
      <c r="L84" s="17">
        <f>Cham_Cong_Hang_Ngay!AO138</f>
        <v/>
      </c>
      <c r="N84" s="17" t="n">
        <v>0</v>
      </c>
      <c r="P84" s="17" t="n">
        <v>0</v>
      </c>
      <c r="R84" s="17">
        <f>Cham_Cong_Hang_Ngay!AP138</f>
        <v/>
      </c>
      <c r="S84" s="21">
        <f>Cham_Cong_Hang_Ngay!AQ138</f>
        <v/>
      </c>
      <c r="T84" s="26">
        <f>ROUND(F84/26*(J84+N84+P84),0)</f>
        <v/>
      </c>
      <c r="U84" s="26">
        <f>ROUND((G84*I84)/26*(J84+N84*0.5+P84*0.5),0)</f>
        <v/>
      </c>
      <c r="V84" s="26">
        <f>ROUND((F84+G84*I84)/26/8*S84,0)</f>
        <v/>
      </c>
      <c r="W84" s="26">
        <f>ROUND((F84+G84*I84)/26*L84,0)</f>
        <v/>
      </c>
      <c r="X84" s="26">
        <f>ROUND(R84*50000,0)</f>
        <v/>
      </c>
      <c r="Y84" s="26" t="n">
        <v>500000</v>
      </c>
      <c r="Z84" s="26" t="n">
        <v>0</v>
      </c>
      <c r="AA84" s="26" t="n">
        <v>0</v>
      </c>
      <c r="AC84" s="26" t="n">
        <v>0</v>
      </c>
      <c r="AD84" s="26" t="n">
        <v>538462</v>
      </c>
      <c r="AE84" s="26" t="n">
        <v>0</v>
      </c>
      <c r="AG84" s="27">
        <f>SUM(T84:AF84)</f>
        <v/>
      </c>
      <c r="AH84" s="26">
        <f>IF(X84&lt;=1200000,X84,1200000)</f>
        <v/>
      </c>
      <c r="AL84" s="26">
        <f>AG84-(AH84+Y84+V84)</f>
        <v/>
      </c>
      <c r="AM84" s="26" t="n">
        <v>300000</v>
      </c>
      <c r="AP84" s="26" t="n">
        <v>630000</v>
      </c>
      <c r="AQ84" s="26" t="n">
        <v>15500000</v>
      </c>
      <c r="AR84" s="17" t="n">
        <v>0</v>
      </c>
      <c r="AT84" s="26">
        <f>AQ84+AR84*6200000</f>
        <v/>
      </c>
      <c r="AU84" s="26">
        <f>IF((AL84+AM84-AP84-AT84)&lt;0,0,(AL84+AM84-AP84-AT84))</f>
        <v/>
      </c>
      <c r="AV84" s="26">
        <f>ROUND(IF(AU84&lt;=10000000,AU84*5%,IF(AU84&lt;=30000000,AU84*10%-500000,IF(AU84&lt;=60000000,AU84*20%-3500000,IF(AU84&lt;=100000000,AU84*30%-9500000,AU84*35%-14500000)))),0)</f>
        <v/>
      </c>
      <c r="AZ84" s="26">
        <f>ROUND(F84*0.5%,0)</f>
        <v/>
      </c>
      <c r="BB84" s="7">
        <f>ROUND(AG84-AP84-AV84-AZ84,0)</f>
        <v/>
      </c>
    </row>
    <row r="85">
      <c r="A85" s="17" t="n">
        <v>76</v>
      </c>
      <c r="C85" s="17" t="inlineStr">
        <is>
          <t>10012495</t>
        </is>
      </c>
      <c r="D85" s="18" t="inlineStr">
        <is>
          <t>Nguyễn Như Quỳnh</t>
        </is>
      </c>
      <c r="E85" s="18" t="inlineStr">
        <is>
          <t>Thư ký P.QLTC</t>
        </is>
      </c>
      <c r="F85" s="26" t="n">
        <v>6000000</v>
      </c>
      <c r="G85" s="26" t="n">
        <v>10000000</v>
      </c>
      <c r="I85" s="17" t="n">
        <v>1</v>
      </c>
      <c r="J85" s="21">
        <f>Cham_Cong_Hang_Ngay!AK139</f>
        <v/>
      </c>
      <c r="L85" s="17">
        <f>Cham_Cong_Hang_Ngay!AO139</f>
        <v/>
      </c>
      <c r="N85" s="17" t="n">
        <v>0</v>
      </c>
      <c r="P85" s="17" t="n">
        <v>0</v>
      </c>
      <c r="R85" s="17">
        <f>Cham_Cong_Hang_Ngay!AP139</f>
        <v/>
      </c>
      <c r="S85" s="21">
        <f>Cham_Cong_Hang_Ngay!AQ139</f>
        <v/>
      </c>
      <c r="T85" s="26">
        <f>ROUND(F85/26*(J85+N85+P85),0)</f>
        <v/>
      </c>
      <c r="U85" s="26">
        <f>ROUND((G85*I85)/26*(J85+N85*0.5+P85*0.5),0)</f>
        <v/>
      </c>
      <c r="V85" s="26">
        <f>ROUND((F85+G85*I85)/26/8*S85,0)</f>
        <v/>
      </c>
      <c r="W85" s="26">
        <f>ROUND((F85+G85*I85)/26*L85,0)</f>
        <v/>
      </c>
      <c r="X85" s="26">
        <f>ROUND(R85*50000,0)</f>
        <v/>
      </c>
      <c r="Y85" s="26" t="n">
        <v>500000</v>
      </c>
      <c r="Z85" s="26" t="n">
        <v>0</v>
      </c>
      <c r="AA85" s="26" t="n">
        <v>0</v>
      </c>
      <c r="AC85" s="26" t="n">
        <v>0</v>
      </c>
      <c r="AD85" s="26" t="n">
        <v>0</v>
      </c>
      <c r="AE85" s="26" t="n">
        <v>0</v>
      </c>
      <c r="AG85" s="27">
        <f>SUM(T85:AF85)</f>
        <v/>
      </c>
      <c r="AH85" s="26">
        <f>IF(X85&lt;=1200000,X85,1200000)</f>
        <v/>
      </c>
      <c r="AL85" s="26">
        <f>AG85-(AH85+Y85+V85)</f>
        <v/>
      </c>
      <c r="AM85" s="26" t="n">
        <v>300000</v>
      </c>
      <c r="AP85" s="26" t="n">
        <v>630000</v>
      </c>
      <c r="AQ85" s="26" t="n">
        <v>15500000</v>
      </c>
      <c r="AR85" s="17" t="n">
        <v>0</v>
      </c>
      <c r="AT85" s="26">
        <f>AQ85+AR85*6200000</f>
        <v/>
      </c>
      <c r="AU85" s="26">
        <f>IF((AL85+AM85-AP85-AT85)&lt;0,0,(AL85+AM85-AP85-AT85))</f>
        <v/>
      </c>
      <c r="AV85" s="26">
        <f>ROUND(IF(AU85&lt;=10000000,AU85*5%,IF(AU85&lt;=30000000,AU85*10%-500000,IF(AU85&lt;=60000000,AU85*20%-3500000,IF(AU85&lt;=100000000,AU85*30%-9500000,AU85*35%-14500000)))),0)</f>
        <v/>
      </c>
      <c r="AZ85" s="26">
        <f>ROUND(F85*0.5%,0)</f>
        <v/>
      </c>
      <c r="BB85" s="7">
        <f>ROUND(AG85-AP85-AV85-AZ85,0)</f>
        <v/>
      </c>
    </row>
    <row r="86">
      <c r="A86" s="17" t="n">
        <v>77</v>
      </c>
      <c r="C86" s="17" t="inlineStr">
        <is>
          <t>10012596</t>
        </is>
      </c>
      <c r="D86" s="18" t="inlineStr">
        <is>
          <t>Đầu Duy Quý</t>
        </is>
      </c>
      <c r="E86" s="18" t="inlineStr">
        <is>
          <t>Trắc đạc</t>
        </is>
      </c>
      <c r="F86" s="26" t="n">
        <v>6000000</v>
      </c>
      <c r="G86" s="26" t="n">
        <v>10000000</v>
      </c>
      <c r="I86" s="17" t="n">
        <v>1</v>
      </c>
      <c r="J86" s="21">
        <f>Cham_Cong_Hang_Ngay!AK140</f>
        <v/>
      </c>
      <c r="L86" s="17">
        <f>Cham_Cong_Hang_Ngay!AO140</f>
        <v/>
      </c>
      <c r="N86" s="17" t="n">
        <v>0</v>
      </c>
      <c r="P86" s="17" t="n">
        <v>0</v>
      </c>
      <c r="R86" s="17">
        <f>Cham_Cong_Hang_Ngay!AP140</f>
        <v/>
      </c>
      <c r="S86" s="21">
        <f>Cham_Cong_Hang_Ngay!AQ140</f>
        <v/>
      </c>
      <c r="T86" s="26">
        <f>ROUND(F86/26*(J86+N86+P86),0)</f>
        <v/>
      </c>
      <c r="U86" s="26">
        <f>ROUND((G86*I86)/26*(J86+N86*0.5+P86*0.5),0)</f>
        <v/>
      </c>
      <c r="V86" s="26">
        <f>ROUND((F86+G86*I86)/26/8*S86,0)</f>
        <v/>
      </c>
      <c r="W86" s="26">
        <f>ROUND((F86+G86*I86)/26*L86,0)</f>
        <v/>
      </c>
      <c r="X86" s="26">
        <f>ROUND(R86*50000,0)</f>
        <v/>
      </c>
      <c r="Y86" s="26" t="n">
        <v>500000</v>
      </c>
      <c r="Z86" s="26" t="n">
        <v>0</v>
      </c>
      <c r="AA86" s="26" t="n">
        <v>0</v>
      </c>
      <c r="AC86" s="26" t="n">
        <v>0</v>
      </c>
      <c r="AD86" s="26" t="n">
        <v>538462</v>
      </c>
      <c r="AE86" s="26" t="n">
        <v>0</v>
      </c>
      <c r="AG86" s="27">
        <f>SUM(T86:AF86)</f>
        <v/>
      </c>
      <c r="AH86" s="26">
        <f>IF(X86&lt;=1200000,X86,1200000)</f>
        <v/>
      </c>
      <c r="AL86" s="26">
        <f>AG86-(AH86+Y86+V86)</f>
        <v/>
      </c>
      <c r="AM86" s="26" t="n">
        <v>1000000</v>
      </c>
      <c r="AP86" s="26" t="n">
        <v>630000</v>
      </c>
      <c r="AQ86" s="26" t="n">
        <v>15500000</v>
      </c>
      <c r="AR86" s="17" t="n">
        <v>0</v>
      </c>
      <c r="AT86" s="26">
        <f>AQ86+AR86*6200000</f>
        <v/>
      </c>
      <c r="AU86" s="26">
        <f>IF((AL86+AM86-AP86-AT86)&lt;0,0,(AL86+AM86-AP86-AT86))</f>
        <v/>
      </c>
      <c r="AV86" s="26">
        <f>ROUND(IF(AU86&lt;=10000000,AU86*5%,IF(AU86&lt;=30000000,AU86*10%-500000,IF(AU86&lt;=60000000,AU86*20%-3500000,IF(AU86&lt;=100000000,AU86*30%-9500000,AU86*35%-14500000)))),0)</f>
        <v/>
      </c>
      <c r="AZ86" s="26">
        <f>ROUND(F86*0.5%,0)</f>
        <v/>
      </c>
      <c r="BB86" s="7">
        <f>ROUND(AG86-AP86-AV86-AZ86,0)</f>
        <v/>
      </c>
    </row>
    <row r="87">
      <c r="A87" s="17" t="n">
        <v>78</v>
      </c>
      <c r="C87" s="17" t="inlineStr">
        <is>
          <t>10012600</t>
        </is>
      </c>
      <c r="D87" s="18" t="inlineStr">
        <is>
          <t>Lê Bá Lưỡng</t>
        </is>
      </c>
      <c r="E87" s="18" t="inlineStr">
        <is>
          <t>Kỹ sư chất lượng</t>
        </is>
      </c>
      <c r="F87" s="26" t="n">
        <v>6000000</v>
      </c>
      <c r="G87" s="26" t="n">
        <v>10000000</v>
      </c>
      <c r="I87" s="17" t="n">
        <v>1</v>
      </c>
      <c r="J87" s="21">
        <f>Cham_Cong_Hang_Ngay!AK141</f>
        <v/>
      </c>
      <c r="L87" s="17">
        <f>Cham_Cong_Hang_Ngay!AO141</f>
        <v/>
      </c>
      <c r="N87" s="17" t="n">
        <v>0</v>
      </c>
      <c r="P87" s="17" t="n">
        <v>0</v>
      </c>
      <c r="R87" s="17">
        <f>Cham_Cong_Hang_Ngay!AP141</f>
        <v/>
      </c>
      <c r="S87" s="21">
        <f>Cham_Cong_Hang_Ngay!AQ141</f>
        <v/>
      </c>
      <c r="T87" s="26">
        <f>ROUND(F87/26*(J87+N87+P87),0)</f>
        <v/>
      </c>
      <c r="U87" s="26">
        <f>ROUND((G87*I87)/26*(J87+N87*0.5+P87*0.5),0)</f>
        <v/>
      </c>
      <c r="V87" s="26">
        <f>ROUND((F87+G87*I87)/26/8*S87,0)</f>
        <v/>
      </c>
      <c r="W87" s="26">
        <f>ROUND((F87+G87*I87)/26*L87,0)</f>
        <v/>
      </c>
      <c r="X87" s="26">
        <f>ROUND(R87*50000,0)</f>
        <v/>
      </c>
      <c r="Y87" s="26" t="n">
        <v>500000</v>
      </c>
      <c r="Z87" s="26" t="n">
        <v>0</v>
      </c>
      <c r="AA87" s="26" t="n">
        <v>0</v>
      </c>
      <c r="AC87" s="26" t="n">
        <v>0</v>
      </c>
      <c r="AD87" s="26" t="n">
        <v>596154</v>
      </c>
      <c r="AE87" s="26" t="n">
        <v>0</v>
      </c>
      <c r="AG87" s="27">
        <f>SUM(T87:AF87)</f>
        <v/>
      </c>
      <c r="AH87" s="26">
        <f>IF(X87&lt;=1200000,X87,1200000)</f>
        <v/>
      </c>
      <c r="AL87" s="26">
        <f>AG87-(AH87+Y87+V87)</f>
        <v/>
      </c>
      <c r="AM87" s="26" t="n">
        <v>300000</v>
      </c>
      <c r="AP87" s="26" t="n">
        <v>630000</v>
      </c>
      <c r="AQ87" s="26" t="n">
        <v>15500000</v>
      </c>
      <c r="AR87" s="17" t="n">
        <v>1</v>
      </c>
      <c r="AT87" s="26">
        <f>AQ87+AR87*6200000</f>
        <v/>
      </c>
      <c r="AU87" s="26">
        <f>IF((AL87+AM87-AP87-AT87)&lt;0,0,(AL87+AM87-AP87-AT87))</f>
        <v/>
      </c>
      <c r="AV87" s="26">
        <f>ROUND(IF(AU87&lt;=10000000,AU87*5%,IF(AU87&lt;=30000000,AU87*10%-500000,IF(AU87&lt;=60000000,AU87*20%-3500000,IF(AU87&lt;=100000000,AU87*30%-9500000,AU87*35%-14500000)))),0)</f>
        <v/>
      </c>
      <c r="AZ87" s="26">
        <f>ROUND(F87*0.5%,0)</f>
        <v/>
      </c>
      <c r="BB87" s="7">
        <f>ROUND(AG87-AP87-AV87-AZ87,0)</f>
        <v/>
      </c>
    </row>
    <row r="88">
      <c r="A88" s="17" t="n">
        <v>79</v>
      </c>
      <c r="C88" s="17" t="inlineStr">
        <is>
          <t>10012602</t>
        </is>
      </c>
      <c r="D88" s="18" t="inlineStr">
        <is>
          <t>Bùi Sỹ Vượng</t>
        </is>
      </c>
      <c r="E88" s="18" t="inlineStr">
        <is>
          <t>Kỹ sư hiện trường</t>
        </is>
      </c>
      <c r="F88" s="26" t="n">
        <v>6000000</v>
      </c>
      <c r="G88" s="26" t="n">
        <v>10000000</v>
      </c>
      <c r="I88" s="17" t="n">
        <v>1</v>
      </c>
      <c r="J88" s="21">
        <f>Cham_Cong_Hang_Ngay!AK142</f>
        <v/>
      </c>
      <c r="L88" s="17">
        <f>Cham_Cong_Hang_Ngay!AO142</f>
        <v/>
      </c>
      <c r="N88" s="17" t="n">
        <v>0</v>
      </c>
      <c r="P88" s="17" t="n">
        <v>0</v>
      </c>
      <c r="R88" s="17">
        <f>Cham_Cong_Hang_Ngay!AP142</f>
        <v/>
      </c>
      <c r="S88" s="21">
        <f>Cham_Cong_Hang_Ngay!AQ142</f>
        <v/>
      </c>
      <c r="T88" s="26">
        <f>ROUND(F88/26*(J88+N88+P88),0)</f>
        <v/>
      </c>
      <c r="U88" s="26">
        <f>ROUND((G88*I88)/26*(J88+N88*0.5+P88*0.5),0)</f>
        <v/>
      </c>
      <c r="V88" s="26">
        <f>ROUND((F88+G88*I88)/26/8*S88,0)</f>
        <v/>
      </c>
      <c r="W88" s="26">
        <f>ROUND((F88+G88*I88)/26*L88,0)</f>
        <v/>
      </c>
      <c r="X88" s="26">
        <f>ROUND(R88*50000,0)</f>
        <v/>
      </c>
      <c r="Y88" s="26" t="n">
        <v>500000</v>
      </c>
      <c r="Z88" s="26" t="n">
        <v>0</v>
      </c>
      <c r="AA88" s="26" t="n">
        <v>0</v>
      </c>
      <c r="AC88" s="26" t="n">
        <v>0</v>
      </c>
      <c r="AD88" s="26" t="n">
        <v>576923</v>
      </c>
      <c r="AE88" s="26" t="n">
        <v>0</v>
      </c>
      <c r="AG88" s="27">
        <f>SUM(T88:AF88)</f>
        <v/>
      </c>
      <c r="AH88" s="26">
        <f>IF(X88&lt;=1200000,X88,1200000)</f>
        <v/>
      </c>
      <c r="AL88" s="26">
        <f>AG88-(AH88+Y88+V88)</f>
        <v/>
      </c>
      <c r="AM88" s="26" t="n">
        <v>300000</v>
      </c>
      <c r="AP88" s="26" t="n">
        <v>630000</v>
      </c>
      <c r="AQ88" s="26" t="n">
        <v>15500000</v>
      </c>
      <c r="AR88" s="17" t="n">
        <v>0</v>
      </c>
      <c r="AT88" s="26">
        <f>AQ88+AR88*6200000</f>
        <v/>
      </c>
      <c r="AU88" s="26">
        <f>IF((AL88+AM88-AP88-AT88)&lt;0,0,(AL88+AM88-AP88-AT88))</f>
        <v/>
      </c>
      <c r="AV88" s="26">
        <f>ROUND(IF(AU88&lt;=10000000,AU88*5%,IF(AU88&lt;=30000000,AU88*10%-500000,IF(AU88&lt;=60000000,AU88*20%-3500000,IF(AU88&lt;=100000000,AU88*30%-9500000,AU88*35%-14500000)))),0)</f>
        <v/>
      </c>
      <c r="AZ88" s="26">
        <f>ROUND(F88*0.5%,0)</f>
        <v/>
      </c>
      <c r="BB88" s="7">
        <f>ROUND(AG88-AP88-AV88-AZ88,0)</f>
        <v/>
      </c>
    </row>
    <row r="89">
      <c r="A89" s="17" t="n">
        <v>80</v>
      </c>
      <c r="C89" s="17" t="inlineStr">
        <is>
          <t>10012605</t>
        </is>
      </c>
      <c r="D89" s="18" t="inlineStr">
        <is>
          <t>Bùi Văn Hiếu</t>
        </is>
      </c>
      <c r="E89" s="18" t="inlineStr">
        <is>
          <t>Kỹ sư hiện trường</t>
        </is>
      </c>
      <c r="F89" s="26" t="n">
        <v>6000000</v>
      </c>
      <c r="G89" s="26" t="n">
        <v>10000000</v>
      </c>
      <c r="I89" s="17" t="n">
        <v>1</v>
      </c>
      <c r="J89" s="21">
        <f>Cham_Cong_Hang_Ngay!AK143</f>
        <v/>
      </c>
      <c r="L89" s="17">
        <f>Cham_Cong_Hang_Ngay!AO143</f>
        <v/>
      </c>
      <c r="N89" s="17" t="n">
        <v>0</v>
      </c>
      <c r="P89" s="17" t="n">
        <v>0</v>
      </c>
      <c r="R89" s="17">
        <f>Cham_Cong_Hang_Ngay!AP143</f>
        <v/>
      </c>
      <c r="S89" s="21">
        <f>Cham_Cong_Hang_Ngay!AQ143</f>
        <v/>
      </c>
      <c r="T89" s="26">
        <f>ROUND(F89/26*(J89+N89+P89),0)</f>
        <v/>
      </c>
      <c r="U89" s="26">
        <f>ROUND((G89*I89)/26*(J89+N89*0.5+P89*0.5),0)</f>
        <v/>
      </c>
      <c r="V89" s="26">
        <f>ROUND((F89+G89*I89)/26/8*S89,0)</f>
        <v/>
      </c>
      <c r="W89" s="26">
        <f>ROUND((F89+G89*I89)/26*L89,0)</f>
        <v/>
      </c>
      <c r="X89" s="26">
        <f>ROUND(R89*50000,0)</f>
        <v/>
      </c>
      <c r="Y89" s="26" t="n">
        <v>500000</v>
      </c>
      <c r="Z89" s="26" t="n">
        <v>0</v>
      </c>
      <c r="AA89" s="26" t="n">
        <v>0</v>
      </c>
      <c r="AC89" s="26" t="n">
        <v>0</v>
      </c>
      <c r="AD89" s="26" t="n">
        <v>557692</v>
      </c>
      <c r="AE89" s="26" t="n">
        <v>0</v>
      </c>
      <c r="AG89" s="27">
        <f>SUM(T89:AF89)</f>
        <v/>
      </c>
      <c r="AH89" s="26">
        <f>IF(X89&lt;=1200000,X89,1200000)</f>
        <v/>
      </c>
      <c r="AL89" s="26">
        <f>AG89-(AH89+Y89+V89)</f>
        <v/>
      </c>
      <c r="AM89" s="26" t="n">
        <v>300000</v>
      </c>
      <c r="AP89" s="26" t="n">
        <v>630000</v>
      </c>
      <c r="AQ89" s="26" t="n">
        <v>15500000</v>
      </c>
      <c r="AR89" s="17" t="n">
        <v>2</v>
      </c>
      <c r="AT89" s="26">
        <f>AQ89+AR89*6200000</f>
        <v/>
      </c>
      <c r="AU89" s="26">
        <f>IF((AL89+AM89-AP89-AT89)&lt;0,0,(AL89+AM89-AP89-AT89))</f>
        <v/>
      </c>
      <c r="AV89" s="26">
        <f>ROUND(IF(AU89&lt;=10000000,AU89*5%,IF(AU89&lt;=30000000,AU89*10%-500000,IF(AU89&lt;=60000000,AU89*20%-3500000,IF(AU89&lt;=100000000,AU89*30%-9500000,AU89*35%-14500000)))),0)</f>
        <v/>
      </c>
      <c r="AZ89" s="26">
        <f>ROUND(F89*0.5%,0)</f>
        <v/>
      </c>
      <c r="BB89" s="7">
        <f>ROUND(AG89-AP89-AV89-AZ89,0)</f>
        <v/>
      </c>
    </row>
    <row r="90">
      <c r="A90" s="17" t="n">
        <v>81</v>
      </c>
      <c r="C90" s="17" t="inlineStr">
        <is>
          <t>10012624</t>
        </is>
      </c>
      <c r="D90" s="18" t="inlineStr">
        <is>
          <t>Nguyễn Thế Bắc</t>
        </is>
      </c>
      <c r="E90" s="18" t="inlineStr">
        <is>
          <t>Kỹ sư khối lượng</t>
        </is>
      </c>
      <c r="F90" s="26" t="n">
        <v>6000000</v>
      </c>
      <c r="G90" s="26" t="n">
        <v>10000000</v>
      </c>
      <c r="I90" s="17" t="n">
        <v>1</v>
      </c>
      <c r="J90" s="21">
        <f>Cham_Cong_Hang_Ngay!AK144</f>
        <v/>
      </c>
      <c r="L90" s="17">
        <f>Cham_Cong_Hang_Ngay!AO144</f>
        <v/>
      </c>
      <c r="N90" s="17" t="n">
        <v>0</v>
      </c>
      <c r="P90" s="17" t="n">
        <v>0</v>
      </c>
      <c r="R90" s="17">
        <f>Cham_Cong_Hang_Ngay!AP144</f>
        <v/>
      </c>
      <c r="S90" s="21">
        <f>Cham_Cong_Hang_Ngay!AQ144</f>
        <v/>
      </c>
      <c r="T90" s="26">
        <f>ROUND(F90/26*(J90+N90+P90),0)</f>
        <v/>
      </c>
      <c r="U90" s="26">
        <f>ROUND((G90*I90)/26*(J90+N90*0.5+P90*0.5),0)</f>
        <v/>
      </c>
      <c r="V90" s="26">
        <f>ROUND((F90+G90*I90)/26/8*S90,0)</f>
        <v/>
      </c>
      <c r="W90" s="26">
        <f>ROUND((F90+G90*I90)/26*L90,0)</f>
        <v/>
      </c>
      <c r="X90" s="26">
        <f>ROUND(R90*50000,0)</f>
        <v/>
      </c>
      <c r="Y90" s="26" t="n">
        <v>500000</v>
      </c>
      <c r="Z90" s="26" t="n">
        <v>0</v>
      </c>
      <c r="AA90" s="26" t="n">
        <v>0</v>
      </c>
      <c r="AC90" s="26" t="n">
        <v>0</v>
      </c>
      <c r="AD90" s="26" t="n">
        <v>480769</v>
      </c>
      <c r="AE90" s="26" t="n">
        <v>0</v>
      </c>
      <c r="AG90" s="27">
        <f>SUM(T90:AF90)</f>
        <v/>
      </c>
      <c r="AH90" s="26">
        <f>IF(X90&lt;=1200000,X90,1200000)</f>
        <v/>
      </c>
      <c r="AL90" s="26">
        <f>AG90-(AH90+Y90+V90)</f>
        <v/>
      </c>
      <c r="AM90" s="26" t="n">
        <v>300000</v>
      </c>
      <c r="AP90" s="26" t="n">
        <v>630000</v>
      </c>
      <c r="AQ90" s="26" t="n">
        <v>15500000</v>
      </c>
      <c r="AR90" s="17" t="n">
        <v>0</v>
      </c>
      <c r="AT90" s="26">
        <f>AQ90+AR90*6200000</f>
        <v/>
      </c>
      <c r="AU90" s="26">
        <f>IF((AL90+AM90-AP90-AT90)&lt;0,0,(AL90+AM90-AP90-AT90))</f>
        <v/>
      </c>
      <c r="AV90" s="26">
        <f>ROUND(IF(AU90&lt;=10000000,AU90*5%,IF(AU90&lt;=30000000,AU90*10%-500000,IF(AU90&lt;=60000000,AU90*20%-3500000,IF(AU90&lt;=100000000,AU90*30%-9500000,AU90*35%-14500000)))),0)</f>
        <v/>
      </c>
      <c r="AZ90" s="26">
        <f>ROUND(F90*0.5%,0)</f>
        <v/>
      </c>
      <c r="BB90" s="7">
        <f>ROUND(AG90-AP90-AV90-AZ90,0)</f>
        <v/>
      </c>
    </row>
    <row r="91">
      <c r="A91" s="17" t="n">
        <v>82</v>
      </c>
      <c r="C91" s="17" t="inlineStr">
        <is>
          <t>10012665</t>
        </is>
      </c>
      <c r="D91" s="18" t="inlineStr">
        <is>
          <t>Trần Minh Nam</t>
        </is>
      </c>
      <c r="E91" s="18" t="inlineStr">
        <is>
          <t>Kỹ sư hiện trường</t>
        </is>
      </c>
      <c r="F91" s="26" t="n">
        <v>6000000</v>
      </c>
      <c r="G91" s="26" t="n">
        <v>10000000</v>
      </c>
      <c r="I91" s="17" t="n">
        <v>1</v>
      </c>
      <c r="J91" s="21">
        <f>Cham_Cong_Hang_Ngay!AK145</f>
        <v/>
      </c>
      <c r="L91" s="17">
        <f>Cham_Cong_Hang_Ngay!AO145</f>
        <v/>
      </c>
      <c r="N91" s="17" t="n">
        <v>0</v>
      </c>
      <c r="P91" s="17" t="n">
        <v>0</v>
      </c>
      <c r="R91" s="17">
        <f>Cham_Cong_Hang_Ngay!AP145</f>
        <v/>
      </c>
      <c r="S91" s="21">
        <f>Cham_Cong_Hang_Ngay!AQ145</f>
        <v/>
      </c>
      <c r="T91" s="26">
        <f>ROUND(F91/26*(J91+N91+P91),0)</f>
        <v/>
      </c>
      <c r="U91" s="26">
        <f>ROUND((G91*I91)/26*(J91+N91*0.5+P91*0.5),0)</f>
        <v/>
      </c>
      <c r="V91" s="26">
        <f>ROUND((F91+G91*I91)/26/8*S91,0)</f>
        <v/>
      </c>
      <c r="W91" s="26">
        <f>ROUND((F91+G91*I91)/26*L91,0)</f>
        <v/>
      </c>
      <c r="X91" s="26">
        <f>ROUND(R91*50000,0)</f>
        <v/>
      </c>
      <c r="Y91" s="26" t="n">
        <v>500000</v>
      </c>
      <c r="Z91" s="26" t="n">
        <v>0</v>
      </c>
      <c r="AA91" s="26" t="n">
        <v>0</v>
      </c>
      <c r="AC91" s="26" t="n">
        <v>0</v>
      </c>
      <c r="AD91" s="26" t="n">
        <v>538462</v>
      </c>
      <c r="AE91" s="26" t="n">
        <v>0</v>
      </c>
      <c r="AG91" s="27">
        <f>SUM(T91:AF91)</f>
        <v/>
      </c>
      <c r="AH91" s="26">
        <f>IF(X91&lt;=1200000,X91,1200000)</f>
        <v/>
      </c>
      <c r="AL91" s="26">
        <f>AG91-(AH91+Y91+V91)</f>
        <v/>
      </c>
      <c r="AM91" s="26" t="n">
        <v>300000</v>
      </c>
      <c r="AP91" s="26" t="n">
        <v>630000</v>
      </c>
      <c r="AQ91" s="26" t="n">
        <v>15500000</v>
      </c>
      <c r="AR91" s="17" t="n">
        <v>0</v>
      </c>
      <c r="AT91" s="26">
        <f>AQ91+AR91*6200000</f>
        <v/>
      </c>
      <c r="AU91" s="26">
        <f>IF((AL91+AM91-AP91-AT91)&lt;0,0,(AL91+AM91-AP91-AT91))</f>
        <v/>
      </c>
      <c r="AV91" s="26">
        <f>ROUND(IF(AU91&lt;=10000000,AU91*5%,IF(AU91&lt;=30000000,AU91*10%-500000,IF(AU91&lt;=60000000,AU91*20%-3500000,IF(AU91&lt;=100000000,AU91*30%-9500000,AU91*35%-14500000)))),0)</f>
        <v/>
      </c>
      <c r="AZ91" s="26">
        <f>ROUND(F91*0.5%,0)</f>
        <v/>
      </c>
      <c r="BB91" s="7">
        <f>ROUND(AG91-AP91-AV91-AZ91,0)</f>
        <v/>
      </c>
    </row>
    <row r="92">
      <c r="A92" s="17" t="n">
        <v>83</v>
      </c>
      <c r="C92" s="17" t="inlineStr">
        <is>
          <t>10012667</t>
        </is>
      </c>
      <c r="D92" s="18" t="inlineStr">
        <is>
          <t>Nguyễn Hoàng Nguyên</t>
        </is>
      </c>
      <c r="E92" s="18" t="inlineStr">
        <is>
          <t>Kỹ sư hiện trường</t>
        </is>
      </c>
      <c r="F92" s="26" t="n">
        <v>6000000</v>
      </c>
      <c r="G92" s="26" t="n">
        <v>10000000</v>
      </c>
      <c r="I92" s="17" t="n">
        <v>1</v>
      </c>
      <c r="J92" s="21">
        <f>Cham_Cong_Hang_Ngay!AK146</f>
        <v/>
      </c>
      <c r="L92" s="17">
        <f>Cham_Cong_Hang_Ngay!AO146</f>
        <v/>
      </c>
      <c r="N92" s="17" t="n">
        <v>0</v>
      </c>
      <c r="P92" s="17" t="n">
        <v>0</v>
      </c>
      <c r="R92" s="17">
        <f>Cham_Cong_Hang_Ngay!AP146</f>
        <v/>
      </c>
      <c r="S92" s="21">
        <f>Cham_Cong_Hang_Ngay!AQ146</f>
        <v/>
      </c>
      <c r="T92" s="26">
        <f>ROUND(F92/26*(J92+N92+P92),0)</f>
        <v/>
      </c>
      <c r="U92" s="26">
        <f>ROUND((G92*I92)/26*(J92+N92*0.5+P92*0.5),0)</f>
        <v/>
      </c>
      <c r="V92" s="26">
        <f>ROUND((F92+G92*I92)/26/8*S92,0)</f>
        <v/>
      </c>
      <c r="W92" s="26">
        <f>ROUND((F92+G92*I92)/26*L92,0)</f>
        <v/>
      </c>
      <c r="X92" s="26">
        <f>ROUND(R92*50000,0)</f>
        <v/>
      </c>
      <c r="Y92" s="26" t="n">
        <v>500000</v>
      </c>
      <c r="Z92" s="26" t="n">
        <v>0</v>
      </c>
      <c r="AA92" s="26" t="n">
        <v>0</v>
      </c>
      <c r="AC92" s="26" t="n">
        <v>0</v>
      </c>
      <c r="AD92" s="26" t="n">
        <v>500000</v>
      </c>
      <c r="AE92" s="26" t="n">
        <v>0</v>
      </c>
      <c r="AG92" s="27">
        <f>SUM(T92:AF92)</f>
        <v/>
      </c>
      <c r="AH92" s="26">
        <f>IF(X92&lt;=1200000,X92,1200000)</f>
        <v/>
      </c>
      <c r="AL92" s="26">
        <f>AG92-(AH92+Y92+V92)</f>
        <v/>
      </c>
      <c r="AM92" s="26" t="n">
        <v>300000</v>
      </c>
      <c r="AP92" s="26" t="n">
        <v>630000</v>
      </c>
      <c r="AQ92" s="26" t="n">
        <v>15500000</v>
      </c>
      <c r="AR92" s="17" t="n">
        <v>0</v>
      </c>
      <c r="AT92" s="26">
        <f>AQ92+AR92*6200000</f>
        <v/>
      </c>
      <c r="AU92" s="26">
        <f>IF((AL92+AM92-AP92-AT92)&lt;0,0,(AL92+AM92-AP92-AT92))</f>
        <v/>
      </c>
      <c r="AV92" s="26">
        <f>ROUND(IF(AU92&lt;=10000000,AU92*5%,IF(AU92&lt;=30000000,AU92*10%-500000,IF(AU92&lt;=60000000,AU92*20%-3500000,IF(AU92&lt;=100000000,AU92*30%-9500000,AU92*35%-14500000)))),0)</f>
        <v/>
      </c>
      <c r="AZ92" s="26">
        <f>ROUND(F92*0.5%,0)</f>
        <v/>
      </c>
      <c r="BB92" s="7">
        <f>ROUND(AG92-AP92-AV92-AZ92,0)</f>
        <v/>
      </c>
    </row>
    <row r="93">
      <c r="A93" s="17" t="n">
        <v>84</v>
      </c>
      <c r="C93" s="17" t="inlineStr">
        <is>
          <t>10012679</t>
        </is>
      </c>
      <c r="D93" s="18" t="inlineStr">
        <is>
          <t>Nguyễn Mạnh Phúc</t>
        </is>
      </c>
      <c r="E93" s="18" t="inlineStr">
        <is>
          <t>Kỹ sư hiện trường</t>
        </is>
      </c>
      <c r="F93" s="26" t="n">
        <v>6000000</v>
      </c>
      <c r="G93" s="26" t="n">
        <v>10000000</v>
      </c>
      <c r="I93" s="17" t="n">
        <v>1</v>
      </c>
      <c r="J93" s="21">
        <f>Cham_Cong_Hang_Ngay!AK147</f>
        <v/>
      </c>
      <c r="L93" s="17">
        <f>Cham_Cong_Hang_Ngay!AO147</f>
        <v/>
      </c>
      <c r="N93" s="17" t="n">
        <v>0</v>
      </c>
      <c r="P93" s="17" t="n">
        <v>0</v>
      </c>
      <c r="R93" s="17">
        <f>Cham_Cong_Hang_Ngay!AP147</f>
        <v/>
      </c>
      <c r="S93" s="21">
        <f>Cham_Cong_Hang_Ngay!AQ147</f>
        <v/>
      </c>
      <c r="T93" s="26">
        <f>ROUND(F93/26*(J93+N93+P93),0)</f>
        <v/>
      </c>
      <c r="U93" s="26">
        <f>ROUND((G93*I93)/26*(J93+N93*0.5+P93*0.5),0)</f>
        <v/>
      </c>
      <c r="V93" s="26">
        <f>ROUND((F93+G93*I93)/26/8*S93,0)</f>
        <v/>
      </c>
      <c r="W93" s="26">
        <f>ROUND((F93+G93*I93)/26*L93,0)</f>
        <v/>
      </c>
      <c r="X93" s="26">
        <f>ROUND(R93*50000,0)</f>
        <v/>
      </c>
      <c r="Y93" s="26" t="n">
        <v>0</v>
      </c>
      <c r="Z93" s="26" t="n">
        <v>0</v>
      </c>
      <c r="AA93" s="26" t="n">
        <v>0</v>
      </c>
      <c r="AC93" s="26" t="n">
        <v>0</v>
      </c>
      <c r="AD93" s="26" t="n">
        <v>38462</v>
      </c>
      <c r="AE93" s="26" t="n">
        <v>0</v>
      </c>
      <c r="AG93" s="27">
        <f>SUM(T93:AF93)</f>
        <v/>
      </c>
      <c r="AH93" s="26">
        <f>IF(X93&lt;=1200000,X93,1200000)</f>
        <v/>
      </c>
      <c r="AL93" s="26">
        <f>AG93-(AH93+Y93+V93)</f>
        <v/>
      </c>
      <c r="AM93" s="26" t="n">
        <v>0</v>
      </c>
      <c r="AP93" s="26" t="n">
        <v>630000</v>
      </c>
      <c r="AQ93" s="26" t="n">
        <v>15500000</v>
      </c>
      <c r="AR93" s="17" t="n">
        <v>2</v>
      </c>
      <c r="AT93" s="26">
        <f>AQ93+AR93*6200000</f>
        <v/>
      </c>
      <c r="AU93" s="26">
        <f>IF((AL93+AM93-AP93-AT93)&lt;0,0,(AL93+AM93-AP93-AT93))</f>
        <v/>
      </c>
      <c r="AV93" s="26">
        <f>ROUND(IF(AU93&lt;=10000000,AU93*5%,IF(AU93&lt;=30000000,AU93*10%-500000,IF(AU93&lt;=60000000,AU93*20%-3500000,IF(AU93&lt;=100000000,AU93*30%-9500000,AU93*35%-14500000)))),0)</f>
        <v/>
      </c>
      <c r="AZ93" s="26">
        <f>ROUND(F93*0.5%,0)</f>
        <v/>
      </c>
      <c r="BB93" s="7">
        <f>ROUND(AG93-AP93-AV93-AZ93,0)</f>
        <v/>
      </c>
    </row>
    <row r="94">
      <c r="A94" s="17" t="n">
        <v>85</v>
      </c>
      <c r="C94" s="17" t="inlineStr">
        <is>
          <t>10012680</t>
        </is>
      </c>
      <c r="D94" s="18" t="inlineStr">
        <is>
          <t>Trần Đức Đông</t>
        </is>
      </c>
      <c r="E94" s="18" t="inlineStr">
        <is>
          <t>Kỹ sư hiện trường</t>
        </is>
      </c>
      <c r="F94" s="26" t="n">
        <v>6000000</v>
      </c>
      <c r="G94" s="26" t="n">
        <v>10000000</v>
      </c>
      <c r="I94" s="17" t="n">
        <v>1</v>
      </c>
      <c r="J94" s="21">
        <f>Cham_Cong_Hang_Ngay!AK148</f>
        <v/>
      </c>
      <c r="L94" s="17">
        <f>Cham_Cong_Hang_Ngay!AO148</f>
        <v/>
      </c>
      <c r="N94" s="17" t="n">
        <v>0</v>
      </c>
      <c r="P94" s="17" t="n">
        <v>0</v>
      </c>
      <c r="R94" s="17">
        <f>Cham_Cong_Hang_Ngay!AP148</f>
        <v/>
      </c>
      <c r="S94" s="21">
        <f>Cham_Cong_Hang_Ngay!AQ148</f>
        <v/>
      </c>
      <c r="T94" s="26">
        <f>ROUND(F94/26*(J94+N94+P94),0)</f>
        <v/>
      </c>
      <c r="U94" s="26">
        <f>ROUND((G94*I94)/26*(J94+N94*0.5+P94*0.5),0)</f>
        <v/>
      </c>
      <c r="V94" s="26">
        <f>ROUND((F94+G94*I94)/26/8*S94,0)</f>
        <v/>
      </c>
      <c r="W94" s="26">
        <f>ROUND((F94+G94*I94)/26*L94,0)</f>
        <v/>
      </c>
      <c r="X94" s="26">
        <f>ROUND(R94*50000,0)</f>
        <v/>
      </c>
      <c r="Y94" s="26" t="n">
        <v>500000</v>
      </c>
      <c r="Z94" s="26" t="n">
        <v>0</v>
      </c>
      <c r="AA94" s="26" t="n">
        <v>0</v>
      </c>
      <c r="AC94" s="26" t="n">
        <v>0</v>
      </c>
      <c r="AD94" s="26" t="n">
        <v>384615</v>
      </c>
      <c r="AE94" s="26" t="n">
        <v>0</v>
      </c>
      <c r="AG94" s="27">
        <f>SUM(T94:AF94)</f>
        <v/>
      </c>
      <c r="AH94" s="26">
        <f>IF(X94&lt;=1200000,X94,1200000)</f>
        <v/>
      </c>
      <c r="AL94" s="26">
        <f>AG94-(AH94+Y94+V94)</f>
        <v/>
      </c>
      <c r="AM94" s="26" t="n">
        <v>300000</v>
      </c>
      <c r="AP94" s="26" t="n">
        <v>630000</v>
      </c>
      <c r="AQ94" s="26" t="n">
        <v>15500000</v>
      </c>
      <c r="AR94" s="17" t="n">
        <v>0</v>
      </c>
      <c r="AT94" s="26">
        <f>AQ94+AR94*6200000</f>
        <v/>
      </c>
      <c r="AU94" s="26">
        <f>IF((AL94+AM94-AP94-AT94)&lt;0,0,(AL94+AM94-AP94-AT94))</f>
        <v/>
      </c>
      <c r="AV94" s="26">
        <f>ROUND(IF(AU94&lt;=10000000,AU94*5%,IF(AU94&lt;=30000000,AU94*10%-500000,IF(AU94&lt;=60000000,AU94*20%-3500000,IF(AU94&lt;=100000000,AU94*30%-9500000,AU94*35%-14500000)))),0)</f>
        <v/>
      </c>
      <c r="AZ94" s="26">
        <f>ROUND(F94*0.5%,0)</f>
        <v/>
      </c>
      <c r="BB94" s="7">
        <f>ROUND(AG94-AP94-AV94-AZ94,0)</f>
        <v/>
      </c>
    </row>
    <row r="95">
      <c r="A95" s="17" t="n">
        <v>86</v>
      </c>
      <c r="C95" s="17" t="inlineStr">
        <is>
          <t>10012683</t>
        </is>
      </c>
      <c r="D95" s="18" t="inlineStr">
        <is>
          <t>Phạm Văn Trưởng</t>
        </is>
      </c>
      <c r="E95" s="18" t="inlineStr">
        <is>
          <t>Trắc đạc</t>
        </is>
      </c>
      <c r="F95" s="26" t="n">
        <v>6000000</v>
      </c>
      <c r="G95" s="26" t="n">
        <v>10000000</v>
      </c>
      <c r="I95" s="17" t="n">
        <v>1</v>
      </c>
      <c r="J95" s="21">
        <f>Cham_Cong_Hang_Ngay!AK149</f>
        <v/>
      </c>
      <c r="L95" s="17">
        <f>Cham_Cong_Hang_Ngay!AO149</f>
        <v/>
      </c>
      <c r="N95" s="17" t="n">
        <v>0</v>
      </c>
      <c r="P95" s="17" t="n">
        <v>0</v>
      </c>
      <c r="R95" s="17">
        <f>Cham_Cong_Hang_Ngay!AP149</f>
        <v/>
      </c>
      <c r="S95" s="21">
        <f>Cham_Cong_Hang_Ngay!AQ149</f>
        <v/>
      </c>
      <c r="T95" s="26">
        <f>ROUND(F95/26*(J95+N95+P95),0)</f>
        <v/>
      </c>
      <c r="U95" s="26">
        <f>ROUND((G95*I95)/26*(J95+N95*0.5+P95*0.5),0)</f>
        <v/>
      </c>
      <c r="V95" s="26">
        <f>ROUND((F95+G95*I95)/26/8*S95,0)</f>
        <v/>
      </c>
      <c r="W95" s="26">
        <f>ROUND((F95+G95*I95)/26*L95,0)</f>
        <v/>
      </c>
      <c r="X95" s="26">
        <f>ROUND(R95*50000,0)</f>
        <v/>
      </c>
      <c r="Y95" s="26" t="n">
        <v>500000</v>
      </c>
      <c r="Z95" s="26" t="n">
        <v>0</v>
      </c>
      <c r="AA95" s="26" t="n">
        <v>0</v>
      </c>
      <c r="AC95" s="26" t="n">
        <v>0</v>
      </c>
      <c r="AD95" s="26" t="n">
        <v>480769</v>
      </c>
      <c r="AE95" s="26" t="n">
        <v>0</v>
      </c>
      <c r="AG95" s="27">
        <f>SUM(T95:AF95)</f>
        <v/>
      </c>
      <c r="AH95" s="26">
        <f>IF(X95&lt;=1200000,X95,1200000)</f>
        <v/>
      </c>
      <c r="AL95" s="26">
        <f>AG95-(AH95+Y95+V95)</f>
        <v/>
      </c>
      <c r="AM95" s="26" t="n">
        <v>300000</v>
      </c>
      <c r="AP95" s="26" t="n">
        <v>630000</v>
      </c>
      <c r="AQ95" s="26" t="n">
        <v>15500000</v>
      </c>
      <c r="AR95" s="17" t="n">
        <v>0</v>
      </c>
      <c r="AT95" s="26">
        <f>AQ95+AR95*6200000</f>
        <v/>
      </c>
      <c r="AU95" s="26">
        <f>IF((AL95+AM95-AP95-AT95)&lt;0,0,(AL95+AM95-AP95-AT95))</f>
        <v/>
      </c>
      <c r="AV95" s="26">
        <f>ROUND(IF(AU95&lt;=10000000,AU95*5%,IF(AU95&lt;=30000000,AU95*10%-500000,IF(AU95&lt;=60000000,AU95*20%-3500000,IF(AU95&lt;=100000000,AU95*30%-9500000,AU95*35%-14500000)))),0)</f>
        <v/>
      </c>
      <c r="AZ95" s="26">
        <f>ROUND(F95*0.5%,0)</f>
        <v/>
      </c>
      <c r="BB95" s="7">
        <f>ROUND(AG95-AP95-AV95-AZ95,0)</f>
        <v/>
      </c>
    </row>
    <row r="96">
      <c r="A96" s="17" t="n">
        <v>87</v>
      </c>
      <c r="C96" s="17" t="inlineStr">
        <is>
          <t>10012686</t>
        </is>
      </c>
      <c r="D96" s="18" t="inlineStr">
        <is>
          <t>Nguyễn Hồng Phương</t>
        </is>
      </c>
      <c r="E96" s="18" t="inlineStr">
        <is>
          <t>Thủ kho Dự án</t>
        </is>
      </c>
      <c r="F96" s="26" t="n">
        <v>6000000</v>
      </c>
      <c r="G96" s="26" t="n">
        <v>10000000</v>
      </c>
      <c r="I96" s="17" t="n">
        <v>1</v>
      </c>
      <c r="J96" s="21">
        <f>Cham_Cong_Hang_Ngay!AK150</f>
        <v/>
      </c>
      <c r="L96" s="17">
        <f>Cham_Cong_Hang_Ngay!AO150</f>
        <v/>
      </c>
      <c r="N96" s="17" t="n">
        <v>0</v>
      </c>
      <c r="P96" s="17" t="n">
        <v>0</v>
      </c>
      <c r="R96" s="17">
        <f>Cham_Cong_Hang_Ngay!AP150</f>
        <v/>
      </c>
      <c r="S96" s="21">
        <f>Cham_Cong_Hang_Ngay!AQ150</f>
        <v/>
      </c>
      <c r="T96" s="26">
        <f>ROUND(F96/26*(J96+N96+P96),0)</f>
        <v/>
      </c>
      <c r="U96" s="26">
        <f>ROUND((G96*I96)/26*(J96+N96*0.5+P96*0.5),0)</f>
        <v/>
      </c>
      <c r="V96" s="26">
        <f>ROUND((F96+G96*I96)/26/8*S96,0)</f>
        <v/>
      </c>
      <c r="W96" s="26">
        <f>ROUND((F96+G96*I96)/26*L96,0)</f>
        <v/>
      </c>
      <c r="X96" s="26">
        <f>ROUND(R96*50000,0)</f>
        <v/>
      </c>
      <c r="Y96" s="26" t="n">
        <v>300000</v>
      </c>
      <c r="Z96" s="26" t="n">
        <v>0</v>
      </c>
      <c r="AA96" s="26" t="n">
        <v>0</v>
      </c>
      <c r="AC96" s="26" t="n">
        <v>0</v>
      </c>
      <c r="AD96" s="26" t="n">
        <v>0</v>
      </c>
      <c r="AE96" s="26" t="n">
        <v>0</v>
      </c>
      <c r="AG96" s="27">
        <f>SUM(T96:AF96)</f>
        <v/>
      </c>
      <c r="AH96" s="26">
        <f>IF(X96&lt;=1200000,X96,1200000)</f>
        <v/>
      </c>
      <c r="AL96" s="26">
        <f>AG96-(AH96+Y96+V96)</f>
        <v/>
      </c>
      <c r="AM96" s="26" t="n">
        <v>300000</v>
      </c>
      <c r="AP96" s="26" t="n">
        <v>573300</v>
      </c>
      <c r="AQ96" s="26" t="n">
        <v>15500000</v>
      </c>
      <c r="AR96" s="17" t="n">
        <v>0</v>
      </c>
      <c r="AT96" s="26">
        <f>AQ96+AR96*6200000</f>
        <v/>
      </c>
      <c r="AU96" s="26">
        <f>IF((AL96+AM96-AP96-AT96)&lt;0,0,(AL96+AM96-AP96-AT96))</f>
        <v/>
      </c>
      <c r="AV96" s="26">
        <f>ROUND(IF(AU96&lt;=10000000,AU96*5%,IF(AU96&lt;=30000000,AU96*10%-500000,IF(AU96&lt;=60000000,AU96*20%-3500000,IF(AU96&lt;=100000000,AU96*30%-9500000,AU96*35%-14500000)))),0)</f>
        <v/>
      </c>
      <c r="AZ96" s="26">
        <f>ROUND(F96*0.5%,0)</f>
        <v/>
      </c>
      <c r="BB96" s="7">
        <f>ROUND(AG96-AP96-AV96-AZ96,0)</f>
        <v/>
      </c>
    </row>
    <row r="97">
      <c r="A97" s="17" t="n">
        <v>88</v>
      </c>
      <c r="C97" s="17" t="inlineStr">
        <is>
          <t>10012704</t>
        </is>
      </c>
      <c r="D97" s="18" t="inlineStr">
        <is>
          <t>Nguyễn Thị Tú Uyên</t>
        </is>
      </c>
      <c r="E97" s="18" t="inlineStr">
        <is>
          <t>Kỹ sư khối lượng</t>
        </is>
      </c>
      <c r="F97" s="26" t="n">
        <v>6000000</v>
      </c>
      <c r="G97" s="26" t="n">
        <v>10000000</v>
      </c>
      <c r="I97" s="17" t="n">
        <v>1</v>
      </c>
      <c r="J97" s="21">
        <f>Cham_Cong_Hang_Ngay!AK151</f>
        <v/>
      </c>
      <c r="L97" s="17">
        <f>Cham_Cong_Hang_Ngay!AO151</f>
        <v/>
      </c>
      <c r="N97" s="17" t="n">
        <v>0</v>
      </c>
      <c r="P97" s="17" t="n">
        <v>0</v>
      </c>
      <c r="R97" s="17">
        <f>Cham_Cong_Hang_Ngay!AP151</f>
        <v/>
      </c>
      <c r="S97" s="21">
        <f>Cham_Cong_Hang_Ngay!AQ151</f>
        <v/>
      </c>
      <c r="T97" s="26">
        <f>ROUND(F97/26*(J97+N97+P97),0)</f>
        <v/>
      </c>
      <c r="U97" s="26">
        <f>ROUND((G97*I97)/26*(J97+N97*0.5+P97*0.5),0)</f>
        <v/>
      </c>
      <c r="V97" s="26">
        <f>ROUND((F97+G97*I97)/26/8*S97,0)</f>
        <v/>
      </c>
      <c r="W97" s="26">
        <f>ROUND((F97+G97*I97)/26*L97,0)</f>
        <v/>
      </c>
      <c r="X97" s="26">
        <f>ROUND(R97*50000,0)</f>
        <v/>
      </c>
      <c r="Y97" s="26" t="n">
        <v>500000</v>
      </c>
      <c r="Z97" s="26" t="n">
        <v>0</v>
      </c>
      <c r="AA97" s="26" t="n">
        <v>0</v>
      </c>
      <c r="AC97" s="26" t="n">
        <v>0</v>
      </c>
      <c r="AD97" s="26" t="n">
        <v>384615</v>
      </c>
      <c r="AE97" s="26" t="n">
        <v>0</v>
      </c>
      <c r="AG97" s="27">
        <f>SUM(T97:AF97)</f>
        <v/>
      </c>
      <c r="AH97" s="26">
        <f>IF(X97&lt;=1200000,X97,1200000)</f>
        <v/>
      </c>
      <c r="AL97" s="26">
        <f>AG97-(AH97+Y97+V97)</f>
        <v/>
      </c>
      <c r="AM97" s="26" t="n">
        <v>300000</v>
      </c>
      <c r="AP97" s="26" t="n">
        <v>630000</v>
      </c>
      <c r="AQ97" s="26" t="n">
        <v>15500000</v>
      </c>
      <c r="AR97" s="17" t="n">
        <v>0</v>
      </c>
      <c r="AT97" s="26">
        <f>AQ97+AR97*6200000</f>
        <v/>
      </c>
      <c r="AU97" s="26">
        <f>IF((AL97+AM97-AP97-AT97)&lt;0,0,(AL97+AM97-AP97-AT97))</f>
        <v/>
      </c>
      <c r="AV97" s="26">
        <f>ROUND(IF(AU97&lt;=10000000,AU97*5%,IF(AU97&lt;=30000000,AU97*10%-500000,IF(AU97&lt;=60000000,AU97*20%-3500000,IF(AU97&lt;=100000000,AU97*30%-9500000,AU97*35%-14500000)))),0)</f>
        <v/>
      </c>
      <c r="AZ97" s="26">
        <f>ROUND(F97*0.5%,0)</f>
        <v/>
      </c>
      <c r="BB97" s="7">
        <f>ROUND(AG97-AP97-AV97-AZ97,0)</f>
        <v/>
      </c>
    </row>
    <row r="98">
      <c r="A98" s="17" t="n">
        <v>89</v>
      </c>
      <c r="C98" s="17" t="inlineStr">
        <is>
          <t>10012765</t>
        </is>
      </c>
      <c r="D98" s="18" t="inlineStr">
        <is>
          <t>Nguyễn Tiến Xuyền</t>
        </is>
      </c>
      <c r="E98" s="18" t="inlineStr">
        <is>
          <t>Kỹ sư hiện trường</t>
        </is>
      </c>
      <c r="F98" s="26" t="n">
        <v>6000000</v>
      </c>
      <c r="G98" s="26" t="n">
        <v>10000000</v>
      </c>
      <c r="I98" s="17" t="n">
        <v>1</v>
      </c>
      <c r="J98" s="21">
        <f>Cham_Cong_Hang_Ngay!AK152</f>
        <v/>
      </c>
      <c r="L98" s="17">
        <f>Cham_Cong_Hang_Ngay!AO152</f>
        <v/>
      </c>
      <c r="N98" s="17" t="n">
        <v>0</v>
      </c>
      <c r="P98" s="17" t="n">
        <v>0</v>
      </c>
      <c r="R98" s="17">
        <f>Cham_Cong_Hang_Ngay!AP152</f>
        <v/>
      </c>
      <c r="S98" s="21">
        <f>Cham_Cong_Hang_Ngay!AQ152</f>
        <v/>
      </c>
      <c r="T98" s="26">
        <f>ROUND(F98/26*(J98+N98+P98),0)</f>
        <v/>
      </c>
      <c r="U98" s="26">
        <f>ROUND((G98*I98)/26*(J98+N98*0.5+P98*0.5),0)</f>
        <v/>
      </c>
      <c r="V98" s="26">
        <f>ROUND((F98+G98*I98)/26/8*S98,0)</f>
        <v/>
      </c>
      <c r="W98" s="26">
        <f>ROUND((F98+G98*I98)/26*L98,0)</f>
        <v/>
      </c>
      <c r="X98" s="26">
        <f>ROUND(R98*50000,0)</f>
        <v/>
      </c>
      <c r="Y98" s="26" t="n">
        <v>500000</v>
      </c>
      <c r="Z98" s="26" t="n">
        <v>0</v>
      </c>
      <c r="AA98" s="26" t="n">
        <v>0</v>
      </c>
      <c r="AC98" s="26" t="n">
        <v>0</v>
      </c>
      <c r="AD98" s="26" t="n">
        <v>250000</v>
      </c>
      <c r="AE98" s="26" t="n">
        <v>0</v>
      </c>
      <c r="AG98" s="27">
        <f>SUM(T98:AF98)</f>
        <v/>
      </c>
      <c r="AH98" s="26">
        <f>IF(X98&lt;=1200000,X98,1200000)</f>
        <v/>
      </c>
      <c r="AL98" s="26">
        <f>AG98-(AH98+Y98+V98)</f>
        <v/>
      </c>
      <c r="AM98" s="26" t="n">
        <v>300000</v>
      </c>
      <c r="AP98" s="26" t="n">
        <v>630000</v>
      </c>
      <c r="AQ98" s="26" t="n">
        <v>15500000</v>
      </c>
      <c r="AR98" s="17" t="n">
        <v>1</v>
      </c>
      <c r="AT98" s="26">
        <f>AQ98+AR98*6200000</f>
        <v/>
      </c>
      <c r="AU98" s="26">
        <f>IF((AL98+AM98-AP98-AT98)&lt;0,0,(AL98+AM98-AP98-AT98))</f>
        <v/>
      </c>
      <c r="AV98" s="26">
        <f>ROUND(IF(AU98&lt;=10000000,AU98*5%,IF(AU98&lt;=30000000,AU98*10%-500000,IF(AU98&lt;=60000000,AU98*20%-3500000,IF(AU98&lt;=100000000,AU98*30%-9500000,AU98*35%-14500000)))),0)</f>
        <v/>
      </c>
      <c r="AZ98" s="26">
        <f>ROUND(F98*0.5%,0)</f>
        <v/>
      </c>
      <c r="BB98" s="7">
        <f>ROUND(AG98-AP98-AV98-AZ98,0)</f>
        <v/>
      </c>
    </row>
    <row r="99">
      <c r="A99" s="17" t="n">
        <v>90</v>
      </c>
      <c r="C99" s="17" t="inlineStr">
        <is>
          <t>10012786</t>
        </is>
      </c>
      <c r="D99" s="18" t="inlineStr">
        <is>
          <t>Đinh Hữu Tâm</t>
        </is>
      </c>
      <c r="E99" s="18" t="inlineStr">
        <is>
          <t>Thủ kho Dự án</t>
        </is>
      </c>
      <c r="F99" s="26" t="n">
        <v>6000000</v>
      </c>
      <c r="G99" s="26" t="n">
        <v>10000000</v>
      </c>
      <c r="I99" s="17" t="n">
        <v>1</v>
      </c>
      <c r="J99" s="21">
        <f>Cham_Cong_Hang_Ngay!AK153</f>
        <v/>
      </c>
      <c r="L99" s="17">
        <f>Cham_Cong_Hang_Ngay!AO153</f>
        <v/>
      </c>
      <c r="N99" s="17" t="n">
        <v>0</v>
      </c>
      <c r="P99" s="17" t="n">
        <v>0</v>
      </c>
      <c r="R99" s="17">
        <f>Cham_Cong_Hang_Ngay!AP153</f>
        <v/>
      </c>
      <c r="S99" s="21">
        <f>Cham_Cong_Hang_Ngay!AQ153</f>
        <v/>
      </c>
      <c r="T99" s="26">
        <f>ROUND(F99/26*(J99+N99+P99),0)</f>
        <v/>
      </c>
      <c r="U99" s="26">
        <f>ROUND((G99*I99)/26*(J99+N99*0.5+P99*0.5),0)</f>
        <v/>
      </c>
      <c r="V99" s="26">
        <f>ROUND((F99+G99*I99)/26/8*S99,0)</f>
        <v/>
      </c>
      <c r="W99" s="26">
        <f>ROUND((F99+G99*I99)/26*L99,0)</f>
        <v/>
      </c>
      <c r="X99" s="26">
        <f>ROUND(R99*50000,0)</f>
        <v/>
      </c>
      <c r="Y99" s="26" t="n">
        <v>300000</v>
      </c>
      <c r="Z99" s="26" t="n">
        <v>0</v>
      </c>
      <c r="AA99" s="26" t="n">
        <v>0</v>
      </c>
      <c r="AC99" s="26" t="n">
        <v>0</v>
      </c>
      <c r="AD99" s="26" t="n">
        <v>0</v>
      </c>
      <c r="AE99" s="26" t="n">
        <v>0</v>
      </c>
      <c r="AG99" s="27">
        <f>SUM(T99:AF99)</f>
        <v/>
      </c>
      <c r="AH99" s="26">
        <f>IF(X99&lt;=1200000,X99,1200000)</f>
        <v/>
      </c>
      <c r="AL99" s="26">
        <f>AG99-(AH99+Y99+V99)</f>
        <v/>
      </c>
      <c r="AM99" s="26" t="n">
        <v>300000</v>
      </c>
      <c r="AP99" s="26" t="n">
        <v>573300</v>
      </c>
      <c r="AQ99" s="26" t="n">
        <v>15500000</v>
      </c>
      <c r="AR99" s="17" t="n">
        <v>0</v>
      </c>
      <c r="AT99" s="26">
        <f>AQ99+AR99*6200000</f>
        <v/>
      </c>
      <c r="AU99" s="26">
        <f>IF((AL99+AM99-AP99-AT99)&lt;0,0,(AL99+AM99-AP99-AT99))</f>
        <v/>
      </c>
      <c r="AV99" s="26">
        <f>ROUND(IF(AU99&lt;=10000000,AU99*5%,IF(AU99&lt;=30000000,AU99*10%-500000,IF(AU99&lt;=60000000,AU99*20%-3500000,IF(AU99&lt;=100000000,AU99*30%-9500000,AU99*35%-14500000)))),0)</f>
        <v/>
      </c>
      <c r="AZ99" s="26">
        <f>ROUND(F99*0.5%,0)</f>
        <v/>
      </c>
      <c r="BB99" s="7">
        <f>ROUND(AG99-AP99-AV99-AZ99,0)</f>
        <v/>
      </c>
    </row>
    <row r="100">
      <c r="A100" s="17" t="n">
        <v>91</v>
      </c>
      <c r="C100" s="17" t="inlineStr">
        <is>
          <t>10012802</t>
        </is>
      </c>
      <c r="D100" s="18" t="inlineStr">
        <is>
          <t>Nguyễn Văn Toàn</t>
        </is>
      </c>
      <c r="E100" s="18" t="inlineStr">
        <is>
          <t>Kỹ sư hiện trường</t>
        </is>
      </c>
      <c r="F100" s="26" t="n">
        <v>6000000</v>
      </c>
      <c r="G100" s="26" t="n">
        <v>10000000</v>
      </c>
      <c r="I100" s="17" t="n">
        <v>1</v>
      </c>
      <c r="J100" s="21">
        <f>Cham_Cong_Hang_Ngay!AK154</f>
        <v/>
      </c>
      <c r="L100" s="17">
        <f>Cham_Cong_Hang_Ngay!AO154</f>
        <v/>
      </c>
      <c r="N100" s="17" t="n">
        <v>0</v>
      </c>
      <c r="P100" s="17" t="n">
        <v>0</v>
      </c>
      <c r="R100" s="17">
        <f>Cham_Cong_Hang_Ngay!AP154</f>
        <v/>
      </c>
      <c r="S100" s="21">
        <f>Cham_Cong_Hang_Ngay!AQ154</f>
        <v/>
      </c>
      <c r="T100" s="26">
        <f>ROUND(F100/26*(J100+N100+P100),0)</f>
        <v/>
      </c>
      <c r="U100" s="26">
        <f>ROUND((G100*I100)/26*(J100+N100*0.5+P100*0.5),0)</f>
        <v/>
      </c>
      <c r="V100" s="26">
        <f>ROUND((F100+G100*I100)/26/8*S100,0)</f>
        <v/>
      </c>
      <c r="W100" s="26">
        <f>ROUND((F100+G100*I100)/26*L100,0)</f>
        <v/>
      </c>
      <c r="X100" s="26">
        <f>ROUND(R100*50000,0)</f>
        <v/>
      </c>
      <c r="Y100" s="26" t="n">
        <v>500000</v>
      </c>
      <c r="Z100" s="26" t="n">
        <v>0</v>
      </c>
      <c r="AA100" s="26" t="n">
        <v>0</v>
      </c>
      <c r="AC100" s="26" t="n">
        <v>0</v>
      </c>
      <c r="AD100" s="26" t="n">
        <v>211538</v>
      </c>
      <c r="AE100" s="26" t="n">
        <v>0</v>
      </c>
      <c r="AG100" s="27">
        <f>SUM(T100:AF100)</f>
        <v/>
      </c>
      <c r="AH100" s="26">
        <f>IF(X100&lt;=1200000,X100,1200000)</f>
        <v/>
      </c>
      <c r="AL100" s="26">
        <f>AG100-(AH100+Y100+V100)</f>
        <v/>
      </c>
      <c r="AM100" s="26" t="n">
        <v>300000</v>
      </c>
      <c r="AP100" s="26" t="n">
        <v>630000</v>
      </c>
      <c r="AQ100" s="26" t="n">
        <v>15500000</v>
      </c>
      <c r="AR100" s="17" t="n">
        <v>0</v>
      </c>
      <c r="AT100" s="26">
        <f>AQ100+AR100*6200000</f>
        <v/>
      </c>
      <c r="AU100" s="26">
        <f>IF((AL100+AM100-AP100-AT100)&lt;0,0,(AL100+AM100-AP100-AT100))</f>
        <v/>
      </c>
      <c r="AV100" s="26">
        <f>ROUND(IF(AU100&lt;=10000000,AU100*5%,IF(AU100&lt;=30000000,AU100*10%-500000,IF(AU100&lt;=60000000,AU100*20%-3500000,IF(AU100&lt;=100000000,AU100*30%-9500000,AU100*35%-14500000)))),0)</f>
        <v/>
      </c>
      <c r="AZ100" s="26">
        <f>ROUND(F100*0.5%,0)</f>
        <v/>
      </c>
      <c r="BB100" s="7">
        <f>ROUND(AG100-AP100-AV100-AZ100,0)</f>
        <v/>
      </c>
    </row>
    <row r="101">
      <c r="A101" s="28" t="inlineStr">
        <is>
          <t>CỘNG 9- PHÒNG QUẢN LÝ THI CÔNG:</t>
        </is>
      </c>
      <c r="B101" s="5" t="n"/>
      <c r="C101" s="5" t="n"/>
      <c r="D101" s="5" t="n"/>
      <c r="E101" s="5" t="n"/>
      <c r="F101" s="29">
        <f>SUM(F16:F100)</f>
        <v/>
      </c>
      <c r="G101" s="29">
        <f>SUM(G16:G100)</f>
        <v/>
      </c>
      <c r="H101" s="5" t="n"/>
      <c r="I101" s="5" t="n"/>
      <c r="J101" s="5" t="n"/>
      <c r="K101" s="5" t="n"/>
      <c r="L101" s="5" t="n"/>
      <c r="M101" s="5" t="n"/>
      <c r="N101" s="5" t="n"/>
      <c r="O101" s="5" t="n"/>
      <c r="P101" s="5" t="n"/>
      <c r="Q101" s="5" t="n"/>
      <c r="R101" s="5" t="n"/>
      <c r="S101" s="5" t="n"/>
      <c r="T101" s="29">
        <f>SUM(T16:T100)</f>
        <v/>
      </c>
      <c r="U101" s="29">
        <f>SUM(U16:U100)</f>
        <v/>
      </c>
      <c r="V101" s="29">
        <f>SUM(V16:V100)</f>
        <v/>
      </c>
      <c r="W101" s="29">
        <f>SUM(W16:W100)</f>
        <v/>
      </c>
      <c r="X101" s="29">
        <f>SUM(X16:X100)</f>
        <v/>
      </c>
      <c r="Y101" s="29">
        <f>SUM(Y16:Y100)</f>
        <v/>
      </c>
      <c r="Z101" s="29">
        <f>SUM(Z16:Z100)</f>
        <v/>
      </c>
      <c r="AA101" s="29">
        <f>SUM(AA16:AA100)</f>
        <v/>
      </c>
      <c r="AB101" s="5" t="n"/>
      <c r="AC101" s="29">
        <f>SUM(AC16:AC100)</f>
        <v/>
      </c>
      <c r="AD101" s="29">
        <f>SUM(AD16:AD100)</f>
        <v/>
      </c>
      <c r="AE101" s="29">
        <f>SUM(AE16:AE100)</f>
        <v/>
      </c>
      <c r="AF101" s="5" t="n"/>
      <c r="AG101" s="29">
        <f>SUM(AG16:AG100)</f>
        <v/>
      </c>
      <c r="AH101" s="5" t="n"/>
      <c r="AI101" s="5" t="n"/>
      <c r="AJ101" s="5" t="n"/>
      <c r="AK101" s="5" t="n"/>
      <c r="AL101" s="29">
        <f>SUM(AL16:AL100)</f>
        <v/>
      </c>
      <c r="AM101" s="29">
        <f>SUM(AM16:AM100)</f>
        <v/>
      </c>
      <c r="AN101" s="5" t="n"/>
      <c r="AO101" s="5" t="n"/>
      <c r="AP101" s="29">
        <f>SUM(AP16:AP100)</f>
        <v/>
      </c>
      <c r="AQ101" s="5" t="n"/>
      <c r="AR101" s="5" t="n"/>
      <c r="AS101" s="5" t="n"/>
      <c r="AT101" s="5" t="n"/>
      <c r="AU101" s="5" t="n"/>
      <c r="AV101" s="29">
        <f>SUM(AV16:AV100)</f>
        <v/>
      </c>
      <c r="AW101" s="5" t="n"/>
      <c r="AX101" s="5" t="n"/>
      <c r="AY101" s="5" t="n"/>
      <c r="AZ101" s="29">
        <f>SUM(AZ16:AZ100)</f>
        <v/>
      </c>
      <c r="BA101" s="5" t="n"/>
      <c r="BB101" s="29">
        <f>SUM(BB16:BB100)</f>
        <v/>
      </c>
      <c r="BC101" s="5" t="n"/>
    </row>
    <row r="102">
      <c r="A102" s="30" t="inlineStr">
        <is>
          <t>TỔNG CỘNG KHỐI CÔNG TRƯỜNG (CT):</t>
        </is>
      </c>
      <c r="B102" s="9" t="n"/>
      <c r="C102" s="9" t="n"/>
      <c r="D102" s="9" t="n"/>
      <c r="E102" s="9" t="n"/>
      <c r="F102" s="11">
        <f>F14+F101</f>
        <v/>
      </c>
      <c r="G102" s="11">
        <f>G14+G101</f>
        <v/>
      </c>
      <c r="H102" s="9" t="n"/>
      <c r="I102" s="9" t="n"/>
      <c r="J102" s="9" t="n"/>
      <c r="K102" s="9" t="n"/>
      <c r="L102" s="9" t="n"/>
      <c r="M102" s="9" t="n"/>
      <c r="N102" s="9" t="n"/>
      <c r="O102" s="9" t="n"/>
      <c r="P102" s="9" t="n"/>
      <c r="Q102" s="9" t="n"/>
      <c r="R102" s="9" t="n"/>
      <c r="S102" s="9" t="n"/>
      <c r="T102" s="11">
        <f>T14+T101</f>
        <v/>
      </c>
      <c r="U102" s="11">
        <f>U14+U101</f>
        <v/>
      </c>
      <c r="V102" s="11">
        <f>V14+V101</f>
        <v/>
      </c>
      <c r="W102" s="11">
        <f>W14+W101</f>
        <v/>
      </c>
      <c r="X102" s="11">
        <f>X14+X101</f>
        <v/>
      </c>
      <c r="Y102" s="11">
        <f>Y14+Y101</f>
        <v/>
      </c>
      <c r="Z102" s="11">
        <f>Z14+Z101</f>
        <v/>
      </c>
      <c r="AA102" s="11">
        <f>AA14+AA101</f>
        <v/>
      </c>
      <c r="AB102" s="9" t="n"/>
      <c r="AC102" s="11">
        <f>AC14+AC101</f>
        <v/>
      </c>
      <c r="AD102" s="11">
        <f>AD14+AD101</f>
        <v/>
      </c>
      <c r="AE102" s="11">
        <f>AE14+AE101</f>
        <v/>
      </c>
      <c r="AF102" s="9" t="n"/>
      <c r="AG102" s="11">
        <f>AG14+AG101</f>
        <v/>
      </c>
      <c r="AH102" s="9" t="n"/>
      <c r="AI102" s="9" t="n"/>
      <c r="AJ102" s="9" t="n"/>
      <c r="AK102" s="9" t="n"/>
      <c r="AL102" s="11">
        <f>AL14+AL101</f>
        <v/>
      </c>
      <c r="AM102" s="11">
        <f>AM14+AM101</f>
        <v/>
      </c>
      <c r="AN102" s="9" t="n"/>
      <c r="AO102" s="9" t="n"/>
      <c r="AP102" s="11">
        <f>AP14+AP101</f>
        <v/>
      </c>
      <c r="AQ102" s="9" t="n"/>
      <c r="AR102" s="9" t="n"/>
      <c r="AS102" s="9" t="n"/>
      <c r="AT102" s="9" t="n"/>
      <c r="AU102" s="9" t="n"/>
      <c r="AV102" s="11">
        <f>AV14+AV101</f>
        <v/>
      </c>
      <c r="AW102" s="9" t="n"/>
      <c r="AX102" s="9" t="n"/>
      <c r="AY102" s="9" t="n"/>
      <c r="AZ102" s="11">
        <f>AZ14+AZ101</f>
        <v/>
      </c>
      <c r="BA102" s="9" t="n"/>
      <c r="BB102" s="11">
        <f>BB14+BB101</f>
        <v/>
      </c>
      <c r="BC102" s="9" t="n"/>
    </row>
  </sheetData>
  <mergeCells count="5">
    <mergeCell ref="A101:E101"/>
    <mergeCell ref="A102:E102"/>
    <mergeCell ref="A15:BC15"/>
    <mergeCell ref="A7:BC7"/>
    <mergeCell ref="A14:E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BC37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12" customWidth="1" min="3" max="3"/>
    <col width="22" customWidth="1" min="4" max="4"/>
    <col width="24" customWidth="1" min="5" max="5"/>
    <col width="16" customWidth="1" min="6" max="6"/>
    <col width="18" customWidth="1" min="7" max="7"/>
    <col width="10" customWidth="1" min="9" max="9"/>
    <col width="12" customWidth="1" min="10" max="10"/>
    <col width="10" customWidth="1" min="12" max="12"/>
    <col width="10" customWidth="1" min="14" max="14"/>
    <col width="10" customWidth="1" min="16" max="16"/>
    <col width="11" customWidth="1" min="18" max="18"/>
    <col width="14" customWidth="1" min="19" max="19"/>
    <col width="16" customWidth="1" min="20" max="20"/>
    <col width="18" customWidth="1" min="21" max="21"/>
    <col width="16" customWidth="1" min="22" max="22"/>
    <col width="16" customWidth="1" min="23" max="23"/>
    <col width="13" customWidth="1" min="24" max="24"/>
    <col width="13" customWidth="1" min="25" max="25"/>
    <col width="14" customWidth="1" min="26" max="26"/>
    <col width="14" customWidth="1" min="27" max="27"/>
    <col width="16" customWidth="1" min="29" max="29"/>
    <col width="14" customWidth="1" min="30" max="30"/>
    <col width="15" customWidth="1" min="31" max="31"/>
    <col width="18" customWidth="1" min="33" max="33"/>
    <col width="14" customWidth="1" min="34" max="34"/>
    <col width="18" customWidth="1" min="38" max="38"/>
    <col width="14" customWidth="1" min="39" max="39"/>
    <col width="14" customWidth="1" min="42" max="42"/>
    <col width="15" customWidth="1" min="43" max="43"/>
    <col width="10" customWidth="1" min="44" max="44"/>
    <col width="16" customWidth="1" min="46" max="46"/>
    <col width="16" customWidth="1" min="47" max="47"/>
    <col width="15" customWidth="1" min="48" max="48"/>
    <col width="12" customWidth="1" min="52" max="52"/>
    <col width="18" customWidth="1" min="54" max="54"/>
  </cols>
  <sheetData>
    <row r="2">
      <c r="A2" s="24" t="inlineStr">
        <is>
          <t>BẢNG THANH TOÁN TIỀN LƯƠNG THÁNG 08 NĂM 2026</t>
        </is>
      </c>
    </row>
    <row r="3">
      <c r="A3" s="25" t="inlineStr">
        <is>
          <t>CÔNG TY CỔ PHẦN XÂY DỰNG HẠ TẦNG FECON - KHỐI LÁI MÁY (LM)</t>
        </is>
      </c>
    </row>
    <row r="6" ht="28" customHeight="1">
      <c r="A6" s="13" t="inlineStr">
        <is>
          <t>STT</t>
        </is>
      </c>
      <c r="C6" s="13" t="inlineStr">
        <is>
          <t>Mã NV</t>
        </is>
      </c>
      <c r="D6" s="13" t="inlineStr">
        <is>
          <t>Họ tên</t>
        </is>
      </c>
      <c r="E6" s="13" t="inlineStr">
        <is>
          <t>Chức vụ</t>
        </is>
      </c>
      <c r="F6" s="13" t="inlineStr">
        <is>
          <t>Mức lương cơ bản</t>
        </is>
      </c>
      <c r="G6" s="13" t="inlineStr">
        <is>
          <t>Mức thưởng hiệu suất</t>
        </is>
      </c>
      <c r="I6" s="13" t="inlineStr">
        <is>
          <t>Hệ số công</t>
        </is>
      </c>
      <c r="J6" s="13" t="inlineStr">
        <is>
          <t>Ngày công tháng</t>
        </is>
      </c>
      <c r="L6" s="13" t="inlineStr">
        <is>
          <t>Công CN</t>
        </is>
      </c>
      <c r="N6" s="13" t="inlineStr">
        <is>
          <t>Công WFH</t>
        </is>
      </c>
      <c r="P6" s="13" t="inlineStr">
        <is>
          <t>Chờ việc</t>
        </is>
      </c>
      <c r="R6" s="13" t="inlineStr">
        <is>
          <t>Công ăn ca</t>
        </is>
      </c>
      <c r="S6" s="13" t="inlineStr">
        <is>
          <t>Giờ làm thêm quy đổi</t>
        </is>
      </c>
      <c r="T6" s="13" t="inlineStr">
        <is>
          <t>Tiền Lương cơ bản</t>
        </is>
      </c>
      <c r="U6" s="13" t="inlineStr">
        <is>
          <t>Tiền thưởng hiệu suất</t>
        </is>
      </c>
      <c r="V6" s="13" t="inlineStr">
        <is>
          <t>Lương ngoài giờ</t>
        </is>
      </c>
      <c r="W6" s="13" t="inlineStr">
        <is>
          <t>Lương ngày chủ nhật</t>
        </is>
      </c>
      <c r="X6" s="13" t="inlineStr">
        <is>
          <t>Hỗ trợ ăn ca</t>
        </is>
      </c>
      <c r="Y6" s="13" t="inlineStr">
        <is>
          <t>Hỗ trợ điện thoại</t>
        </is>
      </c>
      <c r="Z6" s="13" t="inlineStr">
        <is>
          <t>Lương trách nhiệm</t>
        </is>
      </c>
      <c r="AA6" s="13" t="inlineStr">
        <is>
          <t>Lương kiêm nhiệm</t>
        </is>
      </c>
      <c r="AC6" s="13" t="inlineStr">
        <is>
          <t>Thù lao HĐQT/CTV</t>
        </is>
      </c>
      <c r="AD6" s="13" t="inlineStr">
        <is>
          <t>Hỗ trợ đi lại</t>
        </is>
      </c>
      <c r="AE6" s="13" t="inlineStr">
        <is>
          <t>Thưởng HQKD / Khác</t>
        </is>
      </c>
      <c r="AG6" s="13" t="inlineStr">
        <is>
          <t>TỔNG THU NHẬP</t>
        </is>
      </c>
      <c r="AH6" s="13" t="inlineStr">
        <is>
          <t>Ăn trưa miễn thuế</t>
        </is>
      </c>
      <c r="AL6" s="13" t="inlineStr">
        <is>
          <t>Tổng thu nhập chịu thuế</t>
        </is>
      </c>
      <c r="AM6" s="13" t="inlineStr">
        <is>
          <t>Thưởng 02.09</t>
        </is>
      </c>
      <c r="AP6" s="13" t="inlineStr">
        <is>
          <t>BHXH 10.5%</t>
        </is>
      </c>
      <c r="AQ6" s="13" t="inlineStr">
        <is>
          <t>Giảm trừ bản thân</t>
        </is>
      </c>
      <c r="AR6" s="13" t="inlineStr">
        <is>
          <t>Số người PT</t>
        </is>
      </c>
      <c r="AT6" s="13" t="inlineStr">
        <is>
          <t>Giảm trừ gia cảnh</t>
        </is>
      </c>
      <c r="AU6" s="13" t="inlineStr">
        <is>
          <t>Thu nhập tính thuế</t>
        </is>
      </c>
      <c r="AV6" s="13" t="inlineStr">
        <is>
          <t>Thuế TNCN</t>
        </is>
      </c>
      <c r="AZ6" s="13" t="inlineStr">
        <is>
          <t>Đoàn phí CĐ</t>
        </is>
      </c>
      <c r="BB6" s="13" t="inlineStr">
        <is>
          <t>THỰC LĨNH</t>
        </is>
      </c>
    </row>
    <row r="7">
      <c r="A7" s="16" t="inlineStr">
        <is>
          <t>8 - PHÒNG QUẢN LÝ THIẾT BỊ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  <c r="AO7" s="5" t="n"/>
      <c r="AP7" s="5" t="n"/>
      <c r="AQ7" s="5" t="n"/>
      <c r="AR7" s="5" t="n"/>
      <c r="AS7" s="5" t="n"/>
      <c r="AT7" s="5" t="n"/>
      <c r="AU7" s="5" t="n"/>
      <c r="AV7" s="5" t="n"/>
      <c r="AW7" s="5" t="n"/>
      <c r="AX7" s="5" t="n"/>
      <c r="AY7" s="5" t="n"/>
      <c r="AZ7" s="5" t="n"/>
      <c r="BA7" s="5" t="n"/>
      <c r="BB7" s="5" t="n"/>
      <c r="BC7" s="5" t="n"/>
    </row>
    <row r="8">
      <c r="A8" s="17" t="n">
        <v>1</v>
      </c>
      <c r="C8" s="17" t="inlineStr">
        <is>
          <t>10005013</t>
        </is>
      </c>
      <c r="D8" s="18" t="inlineStr">
        <is>
          <t>Vũ Thành Đồng</t>
        </is>
      </c>
      <c r="E8" s="18" t="inlineStr">
        <is>
          <t>Nhân viên Lái máy (Lái ô tô tải)</t>
        </is>
      </c>
      <c r="F8" s="26" t="n">
        <v>6000000</v>
      </c>
      <c r="G8" s="26" t="n">
        <v>10000000</v>
      </c>
      <c r="I8" s="17" t="n">
        <v>1</v>
      </c>
      <c r="J8" s="21">
        <f>Cham_Cong_Hang_Ngay!AK156</f>
        <v/>
      </c>
      <c r="L8" s="17">
        <f>Cham_Cong_Hang_Ngay!AO156</f>
        <v/>
      </c>
      <c r="N8" s="17" t="n">
        <v>0</v>
      </c>
      <c r="P8" s="17" t="n">
        <v>3</v>
      </c>
      <c r="R8" s="17">
        <f>Cham_Cong_Hang_Ngay!AP156</f>
        <v/>
      </c>
      <c r="S8" s="21">
        <f>Cham_Cong_Hang_Ngay!AN156</f>
        <v/>
      </c>
      <c r="T8" s="26">
        <f>ROUND(F8/26*(J8+N8+P8),0)</f>
        <v/>
      </c>
      <c r="U8" s="26">
        <f>ROUND((G8*I8)/26*(J8+N8*0.5+P8*0.5),0)</f>
        <v/>
      </c>
      <c r="V8" s="26">
        <f>ROUND((F8+G8*I8+1300000+300000)/26/8*S8,0)</f>
        <v/>
      </c>
      <c r="W8" s="26">
        <f>ROUND((F8+G8*I8)/26*L8,0)</f>
        <v/>
      </c>
      <c r="X8" s="26">
        <f>ROUND(R8*50000,0)</f>
        <v/>
      </c>
      <c r="Y8" s="26" t="n">
        <v>300000</v>
      </c>
      <c r="Z8" s="26" t="n">
        <v>0</v>
      </c>
      <c r="AA8" s="26" t="n">
        <v>2153846</v>
      </c>
      <c r="AC8" s="26" t="n">
        <v>0</v>
      </c>
      <c r="AD8" s="26" t="n">
        <v>538462</v>
      </c>
      <c r="AE8" s="26" t="n">
        <v>0</v>
      </c>
      <c r="AG8" s="27">
        <f>SUM(T8:AF8)</f>
        <v/>
      </c>
      <c r="AH8" s="26">
        <f>IF(X8&lt;=1200000,X8,1200000)</f>
        <v/>
      </c>
      <c r="AL8" s="26">
        <f>AG8-(AH8+Y8+V8)</f>
        <v/>
      </c>
      <c r="AM8" s="26" t="n">
        <v>800000</v>
      </c>
      <c r="AP8" s="26" t="n">
        <v>695100</v>
      </c>
      <c r="AQ8" s="26" t="n">
        <v>15500000</v>
      </c>
      <c r="AR8" s="17" t="n">
        <v>1</v>
      </c>
      <c r="AT8" s="26">
        <f>AQ8+AR8*6200000</f>
        <v/>
      </c>
      <c r="AU8" s="26">
        <f>IF((AL8+AM8-AP8-AT8)&lt;0,0,(AL8+AM8-AP8-AT8))</f>
        <v/>
      </c>
      <c r="AV8" s="26">
        <f>ROUND(IF(AU8&lt;=10000000,AU8*5%,IF(AU8&lt;=30000000,AU8*10%-500000,IF(AU8&lt;=60000000,AU8*20%-3500000,IF(AU8&lt;=100000000,AU8*30%-9500000,AU8*35%-14500000)))),0)</f>
        <v/>
      </c>
      <c r="AZ8" s="26">
        <f>ROUND(F8*0.5%,0)</f>
        <v/>
      </c>
      <c r="BB8" s="7">
        <f>ROUND(AG8-AP8-AV8-AZ8,0)</f>
        <v/>
      </c>
    </row>
    <row r="9">
      <c r="A9" s="17" t="n">
        <v>2</v>
      </c>
      <c r="C9" s="17" t="inlineStr">
        <is>
          <t>10005022</t>
        </is>
      </c>
      <c r="D9" s="18" t="inlineStr">
        <is>
          <t>Đặng Quang Hiếu</t>
        </is>
      </c>
      <c r="E9" s="18" t="inlineStr">
        <is>
          <t>Nhân viên Lái máy (Lái xúc lật)</t>
        </is>
      </c>
      <c r="F9" s="26" t="n">
        <v>6000000</v>
      </c>
      <c r="G9" s="26" t="n">
        <v>10000000</v>
      </c>
      <c r="I9" s="17" t="n">
        <v>1</v>
      </c>
      <c r="J9" s="21">
        <f>Cham_Cong_Hang_Ngay!AK157</f>
        <v/>
      </c>
      <c r="L9" s="17">
        <f>Cham_Cong_Hang_Ngay!AO157</f>
        <v/>
      </c>
      <c r="N9" s="17" t="n">
        <v>0</v>
      </c>
      <c r="P9" s="17" t="n">
        <v>11</v>
      </c>
      <c r="R9" s="17">
        <f>Cham_Cong_Hang_Ngay!AP157</f>
        <v/>
      </c>
      <c r="S9" s="21">
        <f>Cham_Cong_Hang_Ngay!AN157</f>
        <v/>
      </c>
      <c r="T9" s="26">
        <f>ROUND(F9/26*(J9+N9+P9),0)</f>
        <v/>
      </c>
      <c r="U9" s="26">
        <f>ROUND((G9*I9)/26*(J9+N9*0.5+P9*0.5),0)</f>
        <v/>
      </c>
      <c r="V9" s="26">
        <f>ROUND((F9+G9*I9+1300000+300000)/26/8*S9,0)</f>
        <v/>
      </c>
      <c r="W9" s="26">
        <f>ROUND((F9+G9*I9)/26*L9,0)</f>
        <v/>
      </c>
      <c r="X9" s="26">
        <f>ROUND(R9*50000,0)</f>
        <v/>
      </c>
      <c r="Y9" s="26" t="n">
        <v>300000</v>
      </c>
      <c r="Z9" s="26" t="n">
        <v>0</v>
      </c>
      <c r="AA9" s="26" t="n">
        <v>0</v>
      </c>
      <c r="AC9" s="26" t="n">
        <v>0</v>
      </c>
      <c r="AD9" s="26" t="n">
        <v>384615</v>
      </c>
      <c r="AE9" s="26" t="n">
        <v>0</v>
      </c>
      <c r="AG9" s="27">
        <f>SUM(T9:AF9)</f>
        <v/>
      </c>
      <c r="AH9" s="26">
        <f>IF(X9&lt;=1200000,X9,1200000)</f>
        <v/>
      </c>
      <c r="AL9" s="26">
        <f>AG9-(AH9+Y9+V9)</f>
        <v/>
      </c>
      <c r="AM9" s="26" t="n">
        <v>800000</v>
      </c>
      <c r="AP9" s="26" t="n">
        <v>695100</v>
      </c>
      <c r="AQ9" s="26" t="n">
        <v>15500000</v>
      </c>
      <c r="AR9" s="17" t="n">
        <v>0</v>
      </c>
      <c r="AT9" s="26">
        <f>AQ9+AR9*6200000</f>
        <v/>
      </c>
      <c r="AU9" s="26">
        <f>IF((AL9+AM9-AP9-AT9)&lt;0,0,(AL9+AM9-AP9-AT9))</f>
        <v/>
      </c>
      <c r="AV9" s="26">
        <f>ROUND(IF(AU9&lt;=10000000,AU9*5%,IF(AU9&lt;=30000000,AU9*10%-500000,IF(AU9&lt;=60000000,AU9*20%-3500000,IF(AU9&lt;=100000000,AU9*30%-9500000,AU9*35%-14500000)))),0)</f>
        <v/>
      </c>
      <c r="AZ9" s="26">
        <f>ROUND(F9*0.5%,0)</f>
        <v/>
      </c>
      <c r="BB9" s="7">
        <f>ROUND(AG9-AP9-AV9-AZ9,0)</f>
        <v/>
      </c>
    </row>
    <row r="10">
      <c r="A10" s="17" t="n">
        <v>3</v>
      </c>
      <c r="C10" s="17" t="inlineStr">
        <is>
          <t>10005054</t>
        </is>
      </c>
      <c r="D10" s="18" t="inlineStr">
        <is>
          <t>Triệu Đình Ích</t>
        </is>
      </c>
      <c r="E10" s="18" t="inlineStr">
        <is>
          <t>Nhân viên Lái máy (Lái xúc)</t>
        </is>
      </c>
      <c r="F10" s="26" t="n">
        <v>6000000</v>
      </c>
      <c r="G10" s="26" t="n">
        <v>10000000</v>
      </c>
      <c r="I10" s="17" t="n">
        <v>1</v>
      </c>
      <c r="J10" s="21">
        <f>Cham_Cong_Hang_Ngay!AK158</f>
        <v/>
      </c>
      <c r="L10" s="17">
        <f>Cham_Cong_Hang_Ngay!AO158</f>
        <v/>
      </c>
      <c r="N10" s="17" t="n">
        <v>0</v>
      </c>
      <c r="P10" s="17" t="n">
        <v>0</v>
      </c>
      <c r="R10" s="17">
        <f>Cham_Cong_Hang_Ngay!AP158</f>
        <v/>
      </c>
      <c r="S10" s="21">
        <f>Cham_Cong_Hang_Ngay!AN158</f>
        <v/>
      </c>
      <c r="T10" s="26">
        <f>ROUND(F10/26*(J10+N10+P10),0)</f>
        <v/>
      </c>
      <c r="U10" s="26">
        <f>ROUND((G10*I10)/26*(J10+N10*0.5+P10*0.5),0)</f>
        <v/>
      </c>
      <c r="V10" s="26">
        <f>ROUND((F10+G10*I10+1300000+300000)/26/8*S10,0)</f>
        <v/>
      </c>
      <c r="W10" s="26">
        <f>ROUND((F10+G10*I10)/26*L10,0)</f>
        <v/>
      </c>
      <c r="X10" s="26">
        <f>ROUND(R10*50000,0)</f>
        <v/>
      </c>
      <c r="Y10" s="26" t="n">
        <v>300000</v>
      </c>
      <c r="Z10" s="26" t="n">
        <v>0</v>
      </c>
      <c r="AA10" s="26" t="n">
        <v>0</v>
      </c>
      <c r="AC10" s="26" t="n">
        <v>0</v>
      </c>
      <c r="AD10" s="26" t="n">
        <v>500000</v>
      </c>
      <c r="AE10" s="26" t="n">
        <v>0</v>
      </c>
      <c r="AG10" s="27">
        <f>SUM(T10:AF10)</f>
        <v/>
      </c>
      <c r="AH10" s="26">
        <f>IF(X10&lt;=1200000,X10,1200000)</f>
        <v/>
      </c>
      <c r="AL10" s="26">
        <f>AG10-(AH10+Y10+V10)</f>
        <v/>
      </c>
      <c r="AM10" s="26" t="n">
        <v>800000</v>
      </c>
      <c r="AP10" s="26" t="n">
        <v>695100</v>
      </c>
      <c r="AQ10" s="26" t="n">
        <v>15500000</v>
      </c>
      <c r="AR10" s="17" t="n">
        <v>0</v>
      </c>
      <c r="AT10" s="26">
        <f>AQ10+AR10*6200000</f>
        <v/>
      </c>
      <c r="AU10" s="26">
        <f>IF((AL10+AM10-AP10-AT10)&lt;0,0,(AL10+AM10-AP10-AT10))</f>
        <v/>
      </c>
      <c r="AV10" s="26">
        <f>ROUND(IF(AU10&lt;=10000000,AU10*5%,IF(AU10&lt;=30000000,AU10*10%-500000,IF(AU10&lt;=60000000,AU10*20%-3500000,IF(AU10&lt;=100000000,AU10*30%-9500000,AU10*35%-14500000)))),0)</f>
        <v/>
      </c>
      <c r="AZ10" s="26">
        <f>ROUND(F10*0.5%,0)</f>
        <v/>
      </c>
      <c r="BB10" s="7">
        <f>ROUND(AG10-AP10-AV10-AZ10,0)</f>
        <v/>
      </c>
    </row>
    <row r="11">
      <c r="A11" s="17" t="n">
        <v>4</v>
      </c>
      <c r="C11" s="17" t="inlineStr">
        <is>
          <t>10005055</t>
        </is>
      </c>
      <c r="D11" s="18" t="inlineStr">
        <is>
          <t>Đặng Khắc Thắng</t>
        </is>
      </c>
      <c r="E11" s="18" t="inlineStr">
        <is>
          <t>Nhân viên Lái máy (Lái lu)</t>
        </is>
      </c>
      <c r="F11" s="26" t="n">
        <v>6000000</v>
      </c>
      <c r="G11" s="26" t="n">
        <v>10000000</v>
      </c>
      <c r="I11" s="17" t="n">
        <v>1</v>
      </c>
      <c r="J11" s="21">
        <f>Cham_Cong_Hang_Ngay!AK159</f>
        <v/>
      </c>
      <c r="L11" s="17">
        <f>Cham_Cong_Hang_Ngay!AO159</f>
        <v/>
      </c>
      <c r="N11" s="17" t="n">
        <v>0</v>
      </c>
      <c r="P11" s="17" t="n">
        <v>0</v>
      </c>
      <c r="R11" s="17">
        <f>Cham_Cong_Hang_Ngay!AP159</f>
        <v/>
      </c>
      <c r="S11" s="21">
        <f>Cham_Cong_Hang_Ngay!AN159</f>
        <v/>
      </c>
      <c r="T11" s="26">
        <f>ROUND(F11/26*(J11+N11+P11),0)</f>
        <v/>
      </c>
      <c r="U11" s="26">
        <f>ROUND((G11*I11)/26*(J11+N11*0.5+P11*0.5),0)</f>
        <v/>
      </c>
      <c r="V11" s="26">
        <f>ROUND((F11+G11*I11+1300000+300000)/26/8*S11,0)</f>
        <v/>
      </c>
      <c r="W11" s="26">
        <f>ROUND((F11+G11*I11)/26*L11,0)</f>
        <v/>
      </c>
      <c r="X11" s="26">
        <f>ROUND(R11*50000,0)</f>
        <v/>
      </c>
      <c r="Y11" s="26" t="n">
        <v>300000</v>
      </c>
      <c r="Z11" s="26" t="n">
        <v>0</v>
      </c>
      <c r="AA11" s="26" t="n">
        <v>0</v>
      </c>
      <c r="AC11" s="26" t="n">
        <v>0</v>
      </c>
      <c r="AD11" s="26" t="n">
        <v>519231</v>
      </c>
      <c r="AE11" s="26" t="n">
        <v>0</v>
      </c>
      <c r="AG11" s="27">
        <f>SUM(T11:AF11)</f>
        <v/>
      </c>
      <c r="AH11" s="26">
        <f>IF(X11&lt;=1200000,X11,1200000)</f>
        <v/>
      </c>
      <c r="AL11" s="26">
        <f>AG11-(AH11+Y11+V11)</f>
        <v/>
      </c>
      <c r="AM11" s="26" t="n">
        <v>800000</v>
      </c>
      <c r="AP11" s="26" t="n">
        <v>695100</v>
      </c>
      <c r="AQ11" s="26" t="n">
        <v>15500000</v>
      </c>
      <c r="AR11" s="17" t="n">
        <v>1</v>
      </c>
      <c r="AT11" s="26">
        <f>AQ11+AR11*6200000</f>
        <v/>
      </c>
      <c r="AU11" s="26">
        <f>IF((AL11+AM11-AP11-AT11)&lt;0,0,(AL11+AM11-AP11-AT11))</f>
        <v/>
      </c>
      <c r="AV11" s="26">
        <f>ROUND(IF(AU11&lt;=10000000,AU11*5%,IF(AU11&lt;=30000000,AU11*10%-500000,IF(AU11&lt;=60000000,AU11*20%-3500000,IF(AU11&lt;=100000000,AU11*30%-9500000,AU11*35%-14500000)))),0)</f>
        <v/>
      </c>
      <c r="AZ11" s="26">
        <f>ROUND(F11*0.5%,0)</f>
        <v/>
      </c>
      <c r="BB11" s="7">
        <f>ROUND(AG11-AP11-AV11-AZ11,0)</f>
        <v/>
      </c>
    </row>
    <row r="12">
      <c r="A12" s="17" t="n">
        <v>5</v>
      </c>
      <c r="C12" s="17" t="inlineStr">
        <is>
          <t>10005104</t>
        </is>
      </c>
      <c r="D12" s="18" t="inlineStr">
        <is>
          <t>Đinh Công Tuấn</t>
        </is>
      </c>
      <c r="E12" s="18" t="inlineStr">
        <is>
          <t>Nhân viên Lái máy (Lái ủi)</t>
        </is>
      </c>
      <c r="F12" s="26" t="n">
        <v>6000000</v>
      </c>
      <c r="G12" s="26" t="n">
        <v>10000000</v>
      </c>
      <c r="I12" s="17" t="n">
        <v>1</v>
      </c>
      <c r="J12" s="21">
        <f>Cham_Cong_Hang_Ngay!AK160</f>
        <v/>
      </c>
      <c r="L12" s="17">
        <f>Cham_Cong_Hang_Ngay!AO160</f>
        <v/>
      </c>
      <c r="N12" s="17" t="n">
        <v>0</v>
      </c>
      <c r="P12" s="17" t="n">
        <v>0</v>
      </c>
      <c r="R12" s="17">
        <f>Cham_Cong_Hang_Ngay!AP160</f>
        <v/>
      </c>
      <c r="S12" s="21">
        <f>Cham_Cong_Hang_Ngay!AN160</f>
        <v/>
      </c>
      <c r="T12" s="26">
        <f>ROUND(F12/26*(J12+N12+P12),0)</f>
        <v/>
      </c>
      <c r="U12" s="26">
        <f>ROUND((G12*I12)/26*(J12+N12*0.5+P12*0.5),0)</f>
        <v/>
      </c>
      <c r="V12" s="26">
        <f>ROUND((F12+G12*I12+1300000+300000)/26/8*S12,0)</f>
        <v/>
      </c>
      <c r="W12" s="26">
        <f>ROUND((F12+G12*I12)/26*L12,0)</f>
        <v/>
      </c>
      <c r="X12" s="26">
        <f>ROUND(R12*50000,0)</f>
        <v/>
      </c>
      <c r="Y12" s="26" t="n">
        <v>300000</v>
      </c>
      <c r="Z12" s="26" t="n">
        <v>0</v>
      </c>
      <c r="AA12" s="26" t="n">
        <v>0</v>
      </c>
      <c r="AC12" s="26" t="n">
        <v>0</v>
      </c>
      <c r="AD12" s="26" t="n">
        <v>576923</v>
      </c>
      <c r="AE12" s="26" t="n">
        <v>0</v>
      </c>
      <c r="AG12" s="27">
        <f>SUM(T12:AF12)</f>
        <v/>
      </c>
      <c r="AH12" s="26">
        <f>IF(X12&lt;=1200000,X12,1200000)</f>
        <v/>
      </c>
      <c r="AL12" s="26">
        <f>AG12-(AH12+Y12+V12)</f>
        <v/>
      </c>
      <c r="AM12" s="26" t="n">
        <v>800000</v>
      </c>
      <c r="AP12" s="26" t="n">
        <v>695100</v>
      </c>
      <c r="AQ12" s="26" t="n">
        <v>15500000</v>
      </c>
      <c r="AR12" s="17" t="n">
        <v>0</v>
      </c>
      <c r="AT12" s="26">
        <f>AQ12+AR12*6200000</f>
        <v/>
      </c>
      <c r="AU12" s="26">
        <f>IF((AL12+AM12-AP12-AT12)&lt;0,0,(AL12+AM12-AP12-AT12))</f>
        <v/>
      </c>
      <c r="AV12" s="26">
        <f>ROUND(IF(AU12&lt;=10000000,AU12*5%,IF(AU12&lt;=30000000,AU12*10%-500000,IF(AU12&lt;=60000000,AU12*20%-3500000,IF(AU12&lt;=100000000,AU12*30%-9500000,AU12*35%-14500000)))),0)</f>
        <v/>
      </c>
      <c r="AZ12" s="26">
        <f>ROUND(F12*0.5%,0)</f>
        <v/>
      </c>
      <c r="BB12" s="7">
        <f>ROUND(AG12-AP12-AV12-AZ12,0)</f>
        <v/>
      </c>
    </row>
    <row r="13">
      <c r="A13" s="17" t="n">
        <v>6</v>
      </c>
      <c r="C13" s="17" t="inlineStr">
        <is>
          <t>10007938</t>
        </is>
      </c>
      <c r="D13" s="18" t="inlineStr">
        <is>
          <t>Nguyễn Văn Hoa</t>
        </is>
      </c>
      <c r="E13" s="18" t="inlineStr">
        <is>
          <t>Nhân viên Lái máy (Lái san)</t>
        </is>
      </c>
      <c r="F13" s="26" t="n">
        <v>6000000</v>
      </c>
      <c r="G13" s="26" t="n">
        <v>10000000</v>
      </c>
      <c r="I13" s="17" t="n">
        <v>1</v>
      </c>
      <c r="J13" s="21">
        <f>Cham_Cong_Hang_Ngay!AK161</f>
        <v/>
      </c>
      <c r="L13" s="17">
        <f>Cham_Cong_Hang_Ngay!AO161</f>
        <v/>
      </c>
      <c r="N13" s="17" t="n">
        <v>0</v>
      </c>
      <c r="P13" s="17" t="n">
        <v>5</v>
      </c>
      <c r="R13" s="17">
        <f>Cham_Cong_Hang_Ngay!AP161</f>
        <v/>
      </c>
      <c r="S13" s="21">
        <f>Cham_Cong_Hang_Ngay!AN161</f>
        <v/>
      </c>
      <c r="T13" s="26">
        <f>ROUND(F13/26*(J13+N13+P13),0)</f>
        <v/>
      </c>
      <c r="U13" s="26">
        <f>ROUND((G13*I13)/26*(J13+N13*0.5+P13*0.5),0)</f>
        <v/>
      </c>
      <c r="V13" s="26">
        <f>ROUND((F13+G13*I13+1300000+300000)/26/8*S13,0)</f>
        <v/>
      </c>
      <c r="W13" s="26">
        <f>ROUND((F13+G13*I13)/26*L13,0)</f>
        <v/>
      </c>
      <c r="X13" s="26">
        <f>ROUND(R13*50000,0)</f>
        <v/>
      </c>
      <c r="Y13" s="26" t="n">
        <v>300000</v>
      </c>
      <c r="Z13" s="26" t="n">
        <v>0</v>
      </c>
      <c r="AA13" s="26" t="n">
        <v>0</v>
      </c>
      <c r="AC13" s="26" t="n">
        <v>0</v>
      </c>
      <c r="AD13" s="26" t="n">
        <v>500000</v>
      </c>
      <c r="AE13" s="26" t="n">
        <v>0</v>
      </c>
      <c r="AG13" s="27">
        <f>SUM(T13:AF13)</f>
        <v/>
      </c>
      <c r="AH13" s="26">
        <f>IF(X13&lt;=1200000,X13,1200000)</f>
        <v/>
      </c>
      <c r="AL13" s="26">
        <f>AG13-(AH13+Y13+V13)</f>
        <v/>
      </c>
      <c r="AM13" s="26" t="n">
        <v>800000</v>
      </c>
      <c r="AP13" s="26" t="n">
        <v>695100</v>
      </c>
      <c r="AQ13" s="26" t="n">
        <v>15500000</v>
      </c>
      <c r="AR13" s="17" t="n">
        <v>0</v>
      </c>
      <c r="AT13" s="26">
        <f>AQ13+AR13*6200000</f>
        <v/>
      </c>
      <c r="AU13" s="26">
        <f>IF((AL13+AM13-AP13-AT13)&lt;0,0,(AL13+AM13-AP13-AT13))</f>
        <v/>
      </c>
      <c r="AV13" s="26">
        <f>ROUND(IF(AU13&lt;=10000000,AU13*5%,IF(AU13&lt;=30000000,AU13*10%-500000,IF(AU13&lt;=60000000,AU13*20%-3500000,IF(AU13&lt;=100000000,AU13*30%-9500000,AU13*35%-14500000)))),0)</f>
        <v/>
      </c>
      <c r="AZ13" s="26">
        <f>ROUND(F13*0.5%,0)</f>
        <v/>
      </c>
      <c r="BB13" s="7">
        <f>ROUND(AG13-AP13-AV13-AZ13,0)</f>
        <v/>
      </c>
    </row>
    <row r="14">
      <c r="A14" s="17" t="n">
        <v>7</v>
      </c>
      <c r="C14" s="17" t="inlineStr">
        <is>
          <t>10007942</t>
        </is>
      </c>
      <c r="D14" s="18" t="inlineStr">
        <is>
          <t>Nguyễn Văn Đạt</t>
        </is>
      </c>
      <c r="E14" s="18" t="inlineStr">
        <is>
          <t>Nhân viên Lái máy (Lái lu)</t>
        </is>
      </c>
      <c r="F14" s="26" t="n">
        <v>6000000</v>
      </c>
      <c r="G14" s="26" t="n">
        <v>10000000</v>
      </c>
      <c r="I14" s="17" t="n">
        <v>1</v>
      </c>
      <c r="J14" s="21">
        <f>Cham_Cong_Hang_Ngay!AK162</f>
        <v/>
      </c>
      <c r="L14" s="17">
        <f>Cham_Cong_Hang_Ngay!AO162</f>
        <v/>
      </c>
      <c r="N14" s="17" t="n">
        <v>0</v>
      </c>
      <c r="P14" s="17" t="n">
        <v>0</v>
      </c>
      <c r="R14" s="17">
        <f>Cham_Cong_Hang_Ngay!AP162</f>
        <v/>
      </c>
      <c r="S14" s="21">
        <f>Cham_Cong_Hang_Ngay!AN162</f>
        <v/>
      </c>
      <c r="T14" s="26">
        <f>ROUND(F14/26*(J14+N14+P14),0)</f>
        <v/>
      </c>
      <c r="U14" s="26">
        <f>ROUND((G14*I14)/26*(J14+N14*0.5+P14*0.5),0)</f>
        <v/>
      </c>
      <c r="V14" s="26">
        <f>ROUND((F14+G14*I14+1300000+300000)/26/8*S14,0)</f>
        <v/>
      </c>
      <c r="W14" s="26">
        <f>ROUND((F14+G14*I14)/26*L14,0)</f>
        <v/>
      </c>
      <c r="X14" s="26">
        <f>ROUND(R14*50000,0)</f>
        <v/>
      </c>
      <c r="Y14" s="26" t="n">
        <v>0</v>
      </c>
      <c r="Z14" s="26" t="n">
        <v>0</v>
      </c>
      <c r="AA14" s="26" t="n">
        <v>0</v>
      </c>
      <c r="AC14" s="26" t="n">
        <v>0</v>
      </c>
      <c r="AD14" s="26" t="n">
        <v>0</v>
      </c>
      <c r="AE14" s="26" t="n">
        <v>0</v>
      </c>
      <c r="AG14" s="27">
        <f>SUM(T14:AF14)</f>
        <v/>
      </c>
      <c r="AH14" s="26">
        <f>IF(X14&lt;=1200000,X14,1200000)</f>
        <v/>
      </c>
      <c r="AL14" s="26">
        <f>AG14-(AH14+Y14+V14)</f>
        <v/>
      </c>
      <c r="AM14" s="26" t="n">
        <v>0</v>
      </c>
      <c r="AP14" s="26" t="n">
        <v>630000</v>
      </c>
      <c r="AQ14" s="26" t="n">
        <v>15500000</v>
      </c>
      <c r="AR14" s="17" t="n">
        <v>0</v>
      </c>
      <c r="AT14" s="26">
        <f>AQ14+AR14*6200000</f>
        <v/>
      </c>
      <c r="AU14" s="26">
        <f>IF((AL14+AM14-AP14-AT14)&lt;0,0,(AL14+AM14-AP14-AT14))</f>
        <v/>
      </c>
      <c r="AV14" s="26">
        <f>ROUND(IF(AU14&lt;=10000000,AU14*5%,IF(AU14&lt;=30000000,AU14*10%-500000,IF(AU14&lt;=60000000,AU14*20%-3500000,IF(AU14&lt;=100000000,AU14*30%-9500000,AU14*35%-14500000)))),0)</f>
        <v/>
      </c>
      <c r="AZ14" s="26">
        <f>ROUND(F14*0.5%,0)</f>
        <v/>
      </c>
      <c r="BB14" s="7">
        <f>ROUND(AG14-AP14-AV14-AZ14,0)</f>
        <v/>
      </c>
    </row>
    <row r="15">
      <c r="A15" s="17" t="n">
        <v>8</v>
      </c>
      <c r="C15" s="17" t="inlineStr">
        <is>
          <t>10008510</t>
        </is>
      </c>
      <c r="D15" s="18" t="inlineStr">
        <is>
          <t>Bùi Công Tuấn</t>
        </is>
      </c>
      <c r="E15" s="18" t="inlineStr">
        <is>
          <t>Nhân viên Lái máy (Lái lu)</t>
        </is>
      </c>
      <c r="F15" s="26" t="n">
        <v>6000000</v>
      </c>
      <c r="G15" s="26" t="n">
        <v>10000000</v>
      </c>
      <c r="I15" s="17" t="n">
        <v>1</v>
      </c>
      <c r="J15" s="21">
        <f>Cham_Cong_Hang_Ngay!AK163</f>
        <v/>
      </c>
      <c r="L15" s="17">
        <f>Cham_Cong_Hang_Ngay!AO163</f>
        <v/>
      </c>
      <c r="N15" s="17" t="n">
        <v>0</v>
      </c>
      <c r="P15" s="17" t="n">
        <v>0</v>
      </c>
      <c r="R15" s="17">
        <f>Cham_Cong_Hang_Ngay!AP163</f>
        <v/>
      </c>
      <c r="S15" s="21">
        <f>Cham_Cong_Hang_Ngay!AN163</f>
        <v/>
      </c>
      <c r="T15" s="26">
        <f>ROUND(F15/26*(J15+N15+P15),0)</f>
        <v/>
      </c>
      <c r="U15" s="26">
        <f>ROUND((G15*I15)/26*(J15+N15*0.5+P15*0.5),0)</f>
        <v/>
      </c>
      <c r="V15" s="26">
        <f>ROUND((F15+G15*I15+1300000+300000)/26/8*S15,0)</f>
        <v/>
      </c>
      <c r="W15" s="26">
        <f>ROUND((F15+G15*I15)/26*L15,0)</f>
        <v/>
      </c>
      <c r="X15" s="26">
        <f>ROUND(R15*50000,0)</f>
        <v/>
      </c>
      <c r="Y15" s="26" t="n">
        <v>300000</v>
      </c>
      <c r="Z15" s="26" t="n">
        <v>0</v>
      </c>
      <c r="AA15" s="26" t="n">
        <v>0</v>
      </c>
      <c r="AC15" s="26" t="n">
        <v>0</v>
      </c>
      <c r="AD15" s="26" t="n">
        <v>596154</v>
      </c>
      <c r="AE15" s="26" t="n">
        <v>0</v>
      </c>
      <c r="AG15" s="27">
        <f>SUM(T15:AF15)</f>
        <v/>
      </c>
      <c r="AH15" s="26">
        <f>IF(X15&lt;=1200000,X15,1200000)</f>
        <v/>
      </c>
      <c r="AL15" s="26">
        <f>AG15-(AH15+Y15+V15)</f>
        <v/>
      </c>
      <c r="AM15" s="26" t="n">
        <v>800000</v>
      </c>
      <c r="AP15" s="26" t="n">
        <v>662550</v>
      </c>
      <c r="AQ15" s="26" t="n">
        <v>15500000</v>
      </c>
      <c r="AR15" s="17" t="n">
        <v>2</v>
      </c>
      <c r="AT15" s="26">
        <f>AQ15+AR15*6200000</f>
        <v/>
      </c>
      <c r="AU15" s="26">
        <f>IF((AL15+AM15-AP15-AT15)&lt;0,0,(AL15+AM15-AP15-AT15))</f>
        <v/>
      </c>
      <c r="AV15" s="26">
        <f>ROUND(IF(AU15&lt;=10000000,AU15*5%,IF(AU15&lt;=30000000,AU15*10%-500000,IF(AU15&lt;=60000000,AU15*20%-3500000,IF(AU15&lt;=100000000,AU15*30%-9500000,AU15*35%-14500000)))),0)</f>
        <v/>
      </c>
      <c r="AZ15" s="26">
        <f>ROUND(F15*0.5%,0)</f>
        <v/>
      </c>
      <c r="BB15" s="7">
        <f>ROUND(AG15-AP15-AV15-AZ15,0)</f>
        <v/>
      </c>
    </row>
    <row r="16">
      <c r="A16" s="17" t="n">
        <v>9</v>
      </c>
      <c r="C16" s="17" t="inlineStr">
        <is>
          <t>10008805</t>
        </is>
      </c>
      <c r="D16" s="18" t="inlineStr">
        <is>
          <t>Trần Hồng Tiến</t>
        </is>
      </c>
      <c r="E16" s="18" t="inlineStr">
        <is>
          <t>Nhân viên Lái máy (Lái xúc)</t>
        </is>
      </c>
      <c r="F16" s="26" t="n">
        <v>6000000</v>
      </c>
      <c r="G16" s="26" t="n">
        <v>10000000</v>
      </c>
      <c r="I16" s="17" t="n">
        <v>1</v>
      </c>
      <c r="J16" s="21">
        <f>Cham_Cong_Hang_Ngay!AK164</f>
        <v/>
      </c>
      <c r="L16" s="17">
        <f>Cham_Cong_Hang_Ngay!AO164</f>
        <v/>
      </c>
      <c r="N16" s="17" t="n">
        <v>0</v>
      </c>
      <c r="P16" s="17" t="n">
        <v>0</v>
      </c>
      <c r="R16" s="17">
        <f>Cham_Cong_Hang_Ngay!AP164</f>
        <v/>
      </c>
      <c r="S16" s="21">
        <f>Cham_Cong_Hang_Ngay!AN164</f>
        <v/>
      </c>
      <c r="T16" s="26">
        <f>ROUND(F16/26*(J16+N16+P16),0)</f>
        <v/>
      </c>
      <c r="U16" s="26">
        <f>ROUND((G16*I16)/26*(J16+N16*0.5+P16*0.5),0)</f>
        <v/>
      </c>
      <c r="V16" s="26">
        <f>ROUND((F16+G16*I16+1300000+300000)/26/8*S16,0)</f>
        <v/>
      </c>
      <c r="W16" s="26">
        <f>ROUND((F16+G16*I16)/26*L16,0)</f>
        <v/>
      </c>
      <c r="X16" s="26">
        <f>ROUND(R16*50000,0)</f>
        <v/>
      </c>
      <c r="Y16" s="26" t="n">
        <v>300000</v>
      </c>
      <c r="Z16" s="26" t="n">
        <v>0</v>
      </c>
      <c r="AA16" s="26" t="n">
        <v>0</v>
      </c>
      <c r="AC16" s="26" t="n">
        <v>0</v>
      </c>
      <c r="AD16" s="26" t="n">
        <v>576923</v>
      </c>
      <c r="AE16" s="26" t="n">
        <v>0</v>
      </c>
      <c r="AG16" s="27">
        <f>SUM(T16:AF16)</f>
        <v/>
      </c>
      <c r="AH16" s="26">
        <f>IF(X16&lt;=1200000,X16,1200000)</f>
        <v/>
      </c>
      <c r="AL16" s="26">
        <f>AG16-(AH16+Y16+V16)</f>
        <v/>
      </c>
      <c r="AM16" s="26" t="n">
        <v>800000</v>
      </c>
      <c r="AP16" s="26" t="n">
        <v>662550</v>
      </c>
      <c r="AQ16" s="26" t="n">
        <v>15500000</v>
      </c>
      <c r="AR16" s="17" t="n">
        <v>0</v>
      </c>
      <c r="AT16" s="26">
        <f>AQ16+AR16*6200000</f>
        <v/>
      </c>
      <c r="AU16" s="26">
        <f>IF((AL16+AM16-AP16-AT16)&lt;0,0,(AL16+AM16-AP16-AT16))</f>
        <v/>
      </c>
      <c r="AV16" s="26">
        <f>ROUND(IF(AU16&lt;=10000000,AU16*5%,IF(AU16&lt;=30000000,AU16*10%-500000,IF(AU16&lt;=60000000,AU16*20%-3500000,IF(AU16&lt;=100000000,AU16*30%-9500000,AU16*35%-14500000)))),0)</f>
        <v/>
      </c>
      <c r="AZ16" s="26">
        <f>ROUND(F16*0.5%,0)</f>
        <v/>
      </c>
      <c r="BB16" s="7">
        <f>ROUND(AG16-AP16-AV16-AZ16,0)</f>
        <v/>
      </c>
    </row>
    <row r="17">
      <c r="A17" s="17" t="n">
        <v>10</v>
      </c>
      <c r="C17" s="17" t="inlineStr">
        <is>
          <t>10009116</t>
        </is>
      </c>
      <c r="D17" s="18" t="inlineStr">
        <is>
          <t>Hoàng Văn Hùng</t>
        </is>
      </c>
      <c r="E17" s="18" t="inlineStr">
        <is>
          <t>Nhân viên lái máy (Lái xúc xích)</t>
        </is>
      </c>
      <c r="F17" s="26" t="n">
        <v>6000000</v>
      </c>
      <c r="G17" s="26" t="n">
        <v>10000000</v>
      </c>
      <c r="I17" s="17" t="n">
        <v>1</v>
      </c>
      <c r="J17" s="21">
        <f>Cham_Cong_Hang_Ngay!AK165</f>
        <v/>
      </c>
      <c r="L17" s="17">
        <f>Cham_Cong_Hang_Ngay!AO165</f>
        <v/>
      </c>
      <c r="N17" s="17" t="n">
        <v>0</v>
      </c>
      <c r="P17" s="17" t="n">
        <v>10</v>
      </c>
      <c r="R17" s="17">
        <f>Cham_Cong_Hang_Ngay!AP165</f>
        <v/>
      </c>
      <c r="S17" s="21">
        <f>Cham_Cong_Hang_Ngay!AN165</f>
        <v/>
      </c>
      <c r="T17" s="26">
        <f>ROUND(F17/26*(J17+N17+P17),0)</f>
        <v/>
      </c>
      <c r="U17" s="26">
        <f>ROUND((G17*I17)/26*(J17+N17*0.5+P17*0.5),0)</f>
        <v/>
      </c>
      <c r="V17" s="26">
        <f>ROUND((F17+G17*I17+1300000+300000)/26/8*S17,0)</f>
        <v/>
      </c>
      <c r="W17" s="26">
        <f>ROUND((F17+G17*I17)/26*L17,0)</f>
        <v/>
      </c>
      <c r="X17" s="26">
        <f>ROUND(R17*50000,0)</f>
        <v/>
      </c>
      <c r="Y17" s="26" t="n">
        <v>300000</v>
      </c>
      <c r="Z17" s="26" t="n">
        <v>0</v>
      </c>
      <c r="AA17" s="26" t="n">
        <v>0</v>
      </c>
      <c r="AC17" s="26" t="n">
        <v>0</v>
      </c>
      <c r="AD17" s="26" t="n">
        <v>0</v>
      </c>
      <c r="AE17" s="26" t="n">
        <v>0</v>
      </c>
      <c r="AG17" s="27">
        <f>SUM(T17:AF17)</f>
        <v/>
      </c>
      <c r="AH17" s="26">
        <f>IF(X17&lt;=1200000,X17,1200000)</f>
        <v/>
      </c>
      <c r="AL17" s="26">
        <f>AG17-(AH17+Y17+V17)</f>
        <v/>
      </c>
      <c r="AM17" s="26" t="n">
        <v>500000</v>
      </c>
      <c r="AP17" s="26" t="n">
        <v>662550</v>
      </c>
      <c r="AQ17" s="26" t="n">
        <v>15500000</v>
      </c>
      <c r="AR17" s="17" t="n">
        <v>1</v>
      </c>
      <c r="AT17" s="26">
        <f>AQ17+AR17*6200000</f>
        <v/>
      </c>
      <c r="AU17" s="26">
        <f>IF((AL17+AM17-AP17-AT17)&lt;0,0,(AL17+AM17-AP17-AT17))</f>
        <v/>
      </c>
      <c r="AV17" s="26">
        <f>ROUND(IF(AU17&lt;=10000000,AU17*5%,IF(AU17&lt;=30000000,AU17*10%-500000,IF(AU17&lt;=60000000,AU17*20%-3500000,IF(AU17&lt;=100000000,AU17*30%-9500000,AU17*35%-14500000)))),0)</f>
        <v/>
      </c>
      <c r="AZ17" s="26">
        <f>ROUND(F17*0.5%,0)</f>
        <v/>
      </c>
      <c r="BB17" s="7">
        <f>ROUND(AG17-AP17-AV17-AZ17,0)</f>
        <v/>
      </c>
    </row>
    <row r="18">
      <c r="A18" s="17" t="n">
        <v>11</v>
      </c>
      <c r="C18" s="17" t="inlineStr">
        <is>
          <t>10009480</t>
        </is>
      </c>
      <c r="D18" s="18" t="inlineStr">
        <is>
          <t>Nguyễn Văn Huynh</t>
        </is>
      </c>
      <c r="E18" s="18" t="inlineStr">
        <is>
          <t>Nhân viên Lái máy (Lái ủi)</t>
        </is>
      </c>
      <c r="F18" s="26" t="n">
        <v>6000000</v>
      </c>
      <c r="G18" s="26" t="n">
        <v>10000000</v>
      </c>
      <c r="I18" s="17" t="n">
        <v>1</v>
      </c>
      <c r="J18" s="21">
        <f>Cham_Cong_Hang_Ngay!AK166</f>
        <v/>
      </c>
      <c r="L18" s="17">
        <f>Cham_Cong_Hang_Ngay!AO166</f>
        <v/>
      </c>
      <c r="N18" s="17" t="n">
        <v>0</v>
      </c>
      <c r="P18" s="17" t="n">
        <v>0.5</v>
      </c>
      <c r="R18" s="17">
        <f>Cham_Cong_Hang_Ngay!AP166</f>
        <v/>
      </c>
      <c r="S18" s="21">
        <f>Cham_Cong_Hang_Ngay!AN166</f>
        <v/>
      </c>
      <c r="T18" s="26">
        <f>ROUND(F18/26*(J18+N18+P18),0)</f>
        <v/>
      </c>
      <c r="U18" s="26">
        <f>ROUND((G18*I18)/26*(J18+N18*0.5+P18*0.5),0)</f>
        <v/>
      </c>
      <c r="V18" s="26">
        <f>ROUND((F18+G18*I18+1300000+300000)/26/8*S18,0)</f>
        <v/>
      </c>
      <c r="W18" s="26">
        <f>ROUND((F18+G18*I18)/26*L18,0)</f>
        <v/>
      </c>
      <c r="X18" s="26">
        <f>ROUND(R18*50000,0)</f>
        <v/>
      </c>
      <c r="Y18" s="26" t="n">
        <v>300000</v>
      </c>
      <c r="Z18" s="26" t="n">
        <v>0</v>
      </c>
      <c r="AA18" s="26" t="n">
        <v>0</v>
      </c>
      <c r="AC18" s="26" t="n">
        <v>0</v>
      </c>
      <c r="AD18" s="26" t="n">
        <v>586538</v>
      </c>
      <c r="AE18" s="26" t="n">
        <v>0</v>
      </c>
      <c r="AG18" s="27">
        <f>SUM(T18:AF18)</f>
        <v/>
      </c>
      <c r="AH18" s="26">
        <f>IF(X18&lt;=1200000,X18,1200000)</f>
        <v/>
      </c>
      <c r="AL18" s="26">
        <f>AG18-(AH18+Y18+V18)</f>
        <v/>
      </c>
      <c r="AM18" s="26" t="n">
        <v>800000</v>
      </c>
      <c r="AP18" s="26" t="n">
        <v>662550</v>
      </c>
      <c r="AQ18" s="26" t="n">
        <v>15500000</v>
      </c>
      <c r="AR18" s="17" t="n">
        <v>1</v>
      </c>
      <c r="AT18" s="26">
        <f>AQ18+AR18*6200000</f>
        <v/>
      </c>
      <c r="AU18" s="26">
        <f>IF((AL18+AM18-AP18-AT18)&lt;0,0,(AL18+AM18-AP18-AT18))</f>
        <v/>
      </c>
      <c r="AV18" s="26">
        <f>ROUND(IF(AU18&lt;=10000000,AU18*5%,IF(AU18&lt;=30000000,AU18*10%-500000,IF(AU18&lt;=60000000,AU18*20%-3500000,IF(AU18&lt;=100000000,AU18*30%-9500000,AU18*35%-14500000)))),0)</f>
        <v/>
      </c>
      <c r="AZ18" s="26">
        <f>ROUND(F18*0.5%,0)</f>
        <v/>
      </c>
      <c r="BB18" s="7">
        <f>ROUND(AG18-AP18-AV18-AZ18,0)</f>
        <v/>
      </c>
    </row>
    <row r="19">
      <c r="A19" s="17" t="n">
        <v>12</v>
      </c>
      <c r="C19" s="17" t="inlineStr">
        <is>
          <t>10009766</t>
        </is>
      </c>
      <c r="D19" s="18" t="inlineStr">
        <is>
          <t>Nguyễn Văn Thanh</t>
        </is>
      </c>
      <c r="E19" s="18" t="inlineStr">
        <is>
          <t>Nhân viên Lái máy (Lái lu)</t>
        </is>
      </c>
      <c r="F19" s="26" t="n">
        <v>6000000</v>
      </c>
      <c r="G19" s="26" t="n">
        <v>10000000</v>
      </c>
      <c r="I19" s="17" t="n">
        <v>1</v>
      </c>
      <c r="J19" s="21">
        <f>Cham_Cong_Hang_Ngay!AK167</f>
        <v/>
      </c>
      <c r="L19" s="17">
        <f>Cham_Cong_Hang_Ngay!AO167</f>
        <v/>
      </c>
      <c r="N19" s="17" t="n">
        <v>0</v>
      </c>
      <c r="P19" s="17" t="n">
        <v>1</v>
      </c>
      <c r="R19" s="17">
        <f>Cham_Cong_Hang_Ngay!AP167</f>
        <v/>
      </c>
      <c r="S19" s="21">
        <f>Cham_Cong_Hang_Ngay!AN167</f>
        <v/>
      </c>
      <c r="T19" s="26">
        <f>ROUND(F19/26*(J19+N19+P19),0)</f>
        <v/>
      </c>
      <c r="U19" s="26">
        <f>ROUND((G19*I19)/26*(J19+N19*0.5+P19*0.5),0)</f>
        <v/>
      </c>
      <c r="V19" s="26">
        <f>ROUND((F19+G19*I19+1300000+300000)/26/8*S19,0)</f>
        <v/>
      </c>
      <c r="W19" s="26">
        <f>ROUND((F19+G19*I19)/26*L19,0)</f>
        <v/>
      </c>
      <c r="X19" s="26">
        <f>ROUND(R19*50000,0)</f>
        <v/>
      </c>
      <c r="Y19" s="26" t="n">
        <v>300000</v>
      </c>
      <c r="Z19" s="26" t="n">
        <v>0</v>
      </c>
      <c r="AA19" s="26" t="n">
        <v>0</v>
      </c>
      <c r="AC19" s="26" t="n">
        <v>0</v>
      </c>
      <c r="AD19" s="26" t="n">
        <v>576923</v>
      </c>
      <c r="AE19" s="26" t="n">
        <v>0</v>
      </c>
      <c r="AG19" s="27">
        <f>SUM(T19:AF19)</f>
        <v/>
      </c>
      <c r="AH19" s="26">
        <f>IF(X19&lt;=1200000,X19,1200000)</f>
        <v/>
      </c>
      <c r="AL19" s="26">
        <f>AG19-(AH19+Y19+V19)</f>
        <v/>
      </c>
      <c r="AM19" s="26" t="n">
        <v>800000</v>
      </c>
      <c r="AP19" s="26" t="n">
        <v>662550</v>
      </c>
      <c r="AQ19" s="26" t="n">
        <v>15500000</v>
      </c>
      <c r="AR19" s="17" t="n">
        <v>1</v>
      </c>
      <c r="AT19" s="26">
        <f>AQ19+AR19*6200000</f>
        <v/>
      </c>
      <c r="AU19" s="26">
        <f>IF((AL19+AM19-AP19-AT19)&lt;0,0,(AL19+AM19-AP19-AT19))</f>
        <v/>
      </c>
      <c r="AV19" s="26">
        <f>ROUND(IF(AU19&lt;=10000000,AU19*5%,IF(AU19&lt;=30000000,AU19*10%-500000,IF(AU19&lt;=60000000,AU19*20%-3500000,IF(AU19&lt;=100000000,AU19*30%-9500000,AU19*35%-14500000)))),0)</f>
        <v/>
      </c>
      <c r="AZ19" s="26">
        <f>ROUND(F19*0.5%,0)</f>
        <v/>
      </c>
      <c r="BB19" s="7">
        <f>ROUND(AG19-AP19-AV19-AZ19,0)</f>
        <v/>
      </c>
    </row>
    <row r="20">
      <c r="A20" s="17" t="n">
        <v>13</v>
      </c>
      <c r="C20" s="17" t="inlineStr">
        <is>
          <t>10010068</t>
        </is>
      </c>
      <c r="D20" s="18" t="inlineStr">
        <is>
          <t>Phạm Văn Hưng</t>
        </is>
      </c>
      <c r="E20" s="18" t="inlineStr">
        <is>
          <t>Nhân viên Lái máy (Lái lu)</t>
        </is>
      </c>
      <c r="F20" s="26" t="n">
        <v>6000000</v>
      </c>
      <c r="G20" s="26" t="n">
        <v>10000000</v>
      </c>
      <c r="I20" s="17" t="n">
        <v>1</v>
      </c>
      <c r="J20" s="21">
        <f>Cham_Cong_Hang_Ngay!AK168</f>
        <v/>
      </c>
      <c r="L20" s="17">
        <f>Cham_Cong_Hang_Ngay!AO168</f>
        <v/>
      </c>
      <c r="N20" s="17" t="n">
        <v>0</v>
      </c>
      <c r="P20" s="17" t="n">
        <v>0</v>
      </c>
      <c r="R20" s="17">
        <f>Cham_Cong_Hang_Ngay!AP168</f>
        <v/>
      </c>
      <c r="S20" s="21">
        <f>Cham_Cong_Hang_Ngay!AN168</f>
        <v/>
      </c>
      <c r="T20" s="26">
        <f>ROUND(F20/26*(J20+N20+P20),0)</f>
        <v/>
      </c>
      <c r="U20" s="26">
        <f>ROUND((G20*I20)/26*(J20+N20*0.5+P20*0.5),0)</f>
        <v/>
      </c>
      <c r="V20" s="26">
        <f>ROUND((F20+G20*I20+1300000+300000)/26/8*S20,0)</f>
        <v/>
      </c>
      <c r="W20" s="26">
        <f>ROUND((F20+G20*I20)/26*L20,0)</f>
        <v/>
      </c>
      <c r="X20" s="26">
        <f>ROUND(R20*50000,0)</f>
        <v/>
      </c>
      <c r="Y20" s="26" t="n">
        <v>300000</v>
      </c>
      <c r="Z20" s="26" t="n">
        <v>0</v>
      </c>
      <c r="AA20" s="26" t="n">
        <v>0</v>
      </c>
      <c r="AC20" s="26" t="n">
        <v>0</v>
      </c>
      <c r="AD20" s="26" t="n">
        <v>576923</v>
      </c>
      <c r="AE20" s="26" t="n">
        <v>0</v>
      </c>
      <c r="AG20" s="27">
        <f>SUM(T20:AF20)</f>
        <v/>
      </c>
      <c r="AH20" s="26">
        <f>IF(X20&lt;=1200000,X20,1200000)</f>
        <v/>
      </c>
      <c r="AL20" s="26">
        <f>AG20-(AH20+Y20+V20)</f>
        <v/>
      </c>
      <c r="AM20" s="26" t="n">
        <v>800000</v>
      </c>
      <c r="AP20" s="26" t="n">
        <v>662550</v>
      </c>
      <c r="AQ20" s="26" t="n">
        <v>15500000</v>
      </c>
      <c r="AR20" s="17" t="n">
        <v>2</v>
      </c>
      <c r="AT20" s="26">
        <f>AQ20+AR20*6200000</f>
        <v/>
      </c>
      <c r="AU20" s="26">
        <f>IF((AL20+AM20-AP20-AT20)&lt;0,0,(AL20+AM20-AP20-AT20))</f>
        <v/>
      </c>
      <c r="AV20" s="26">
        <f>ROUND(IF(AU20&lt;=10000000,AU20*5%,IF(AU20&lt;=30000000,AU20*10%-500000,IF(AU20&lt;=60000000,AU20*20%-3500000,IF(AU20&lt;=100000000,AU20*30%-9500000,AU20*35%-14500000)))),0)</f>
        <v/>
      </c>
      <c r="AZ20" s="26">
        <f>ROUND(F20*0.5%,0)</f>
        <v/>
      </c>
      <c r="BB20" s="7">
        <f>ROUND(AG20-AP20-AV20-AZ20,0)</f>
        <v/>
      </c>
    </row>
    <row r="21">
      <c r="A21" s="17" t="n">
        <v>14</v>
      </c>
      <c r="C21" s="17" t="inlineStr">
        <is>
          <t>10010260</t>
        </is>
      </c>
      <c r="D21" s="18" t="inlineStr">
        <is>
          <t>Dương Trường Vũ</t>
        </is>
      </c>
      <c r="E21" s="18" t="inlineStr">
        <is>
          <t>Nhân viên lái máy (Lái xúc xích)</t>
        </is>
      </c>
      <c r="F21" s="26" t="n">
        <v>6000000</v>
      </c>
      <c r="G21" s="26" t="n">
        <v>10000000</v>
      </c>
      <c r="I21" s="17" t="n">
        <v>1</v>
      </c>
      <c r="J21" s="21">
        <f>Cham_Cong_Hang_Ngay!AK169</f>
        <v/>
      </c>
      <c r="L21" s="17">
        <f>Cham_Cong_Hang_Ngay!AO169</f>
        <v/>
      </c>
      <c r="N21" s="17" t="n">
        <v>0</v>
      </c>
      <c r="P21" s="17" t="n">
        <v>0</v>
      </c>
      <c r="R21" s="17">
        <f>Cham_Cong_Hang_Ngay!AP169</f>
        <v/>
      </c>
      <c r="S21" s="21">
        <f>Cham_Cong_Hang_Ngay!AN169</f>
        <v/>
      </c>
      <c r="T21" s="26">
        <f>ROUND(F21/26*(J21+N21+P21),0)</f>
        <v/>
      </c>
      <c r="U21" s="26">
        <f>ROUND((G21*I21)/26*(J21+N21*0.5+P21*0.5),0)</f>
        <v/>
      </c>
      <c r="V21" s="26">
        <f>ROUND((F21+G21*I21+1300000+300000)/26/8*S21,0)</f>
        <v/>
      </c>
      <c r="W21" s="26">
        <f>ROUND((F21+G21*I21)/26*L21,0)</f>
        <v/>
      </c>
      <c r="X21" s="26">
        <f>ROUND(R21*50000,0)</f>
        <v/>
      </c>
      <c r="Y21" s="26" t="n">
        <v>300000</v>
      </c>
      <c r="Z21" s="26" t="n">
        <v>0</v>
      </c>
      <c r="AA21" s="26" t="n">
        <v>0</v>
      </c>
      <c r="AC21" s="26" t="n">
        <v>0</v>
      </c>
      <c r="AD21" s="26" t="n">
        <v>1192308</v>
      </c>
      <c r="AE21" s="26" t="n">
        <v>0</v>
      </c>
      <c r="AG21" s="27">
        <f>SUM(T21:AF21)</f>
        <v/>
      </c>
      <c r="AH21" s="26">
        <f>IF(X21&lt;=1200000,X21,1200000)</f>
        <v/>
      </c>
      <c r="AL21" s="26">
        <f>AG21-(AH21+Y21+V21)</f>
        <v/>
      </c>
      <c r="AM21" s="26" t="n">
        <v>800000</v>
      </c>
      <c r="AP21" s="26" t="n">
        <v>662550</v>
      </c>
      <c r="AQ21" s="26" t="n">
        <v>15500000</v>
      </c>
      <c r="AR21" s="17" t="n">
        <v>0</v>
      </c>
      <c r="AT21" s="26">
        <f>AQ21+AR21*6200000</f>
        <v/>
      </c>
      <c r="AU21" s="26">
        <f>IF((AL21+AM21-AP21-AT21)&lt;0,0,(AL21+AM21-AP21-AT21))</f>
        <v/>
      </c>
      <c r="AV21" s="26">
        <f>ROUND(IF(AU21&lt;=10000000,AU21*5%,IF(AU21&lt;=30000000,AU21*10%-500000,IF(AU21&lt;=60000000,AU21*20%-3500000,IF(AU21&lt;=100000000,AU21*30%-9500000,AU21*35%-14500000)))),0)</f>
        <v/>
      </c>
      <c r="AZ21" s="26">
        <f>ROUND(F21*0.5%,0)</f>
        <v/>
      </c>
      <c r="BB21" s="7">
        <f>ROUND(AG21-AP21-AV21-AZ21,0)</f>
        <v/>
      </c>
    </row>
    <row r="22">
      <c r="A22" s="17" t="n">
        <v>15</v>
      </c>
      <c r="C22" s="17" t="inlineStr">
        <is>
          <t>10010477</t>
        </is>
      </c>
      <c r="D22" s="18" t="inlineStr">
        <is>
          <t>Nguyễn Đình Phương</t>
        </is>
      </c>
      <c r="E22" s="18" t="inlineStr">
        <is>
          <t>Nhân viên Lái máy (Lái ô tô tải)</t>
        </is>
      </c>
      <c r="F22" s="26" t="n">
        <v>6000000</v>
      </c>
      <c r="G22" s="26" t="n">
        <v>10000000</v>
      </c>
      <c r="I22" s="17" t="n">
        <v>1</v>
      </c>
      <c r="J22" s="21">
        <f>Cham_Cong_Hang_Ngay!AK170</f>
        <v/>
      </c>
      <c r="L22" s="17">
        <f>Cham_Cong_Hang_Ngay!AO170</f>
        <v/>
      </c>
      <c r="N22" s="17" t="n">
        <v>0</v>
      </c>
      <c r="P22" s="17" t="n">
        <v>0</v>
      </c>
      <c r="R22" s="17">
        <f>Cham_Cong_Hang_Ngay!AP170</f>
        <v/>
      </c>
      <c r="S22" s="21">
        <f>Cham_Cong_Hang_Ngay!AN170</f>
        <v/>
      </c>
      <c r="T22" s="26">
        <f>ROUND(F22/26*(J22+N22+P22),0)</f>
        <v/>
      </c>
      <c r="U22" s="26">
        <f>ROUND((G22*I22)/26*(J22+N22*0.5+P22*0.5),0)</f>
        <v/>
      </c>
      <c r="V22" s="26">
        <f>ROUND((F22+G22*I22+1300000+300000)/26/8*S22,0)</f>
        <v/>
      </c>
      <c r="W22" s="26">
        <f>ROUND((F22+G22*I22)/26*L22,0)</f>
        <v/>
      </c>
      <c r="X22" s="26">
        <f>ROUND(R22*50000,0)</f>
        <v/>
      </c>
      <c r="Y22" s="26" t="n">
        <v>300000</v>
      </c>
      <c r="Z22" s="26" t="n">
        <v>0</v>
      </c>
      <c r="AA22" s="26" t="n">
        <v>0</v>
      </c>
      <c r="AC22" s="26" t="n">
        <v>0</v>
      </c>
      <c r="AD22" s="26" t="n">
        <v>596154</v>
      </c>
      <c r="AE22" s="26" t="n">
        <v>0</v>
      </c>
      <c r="AG22" s="27">
        <f>SUM(T22:AF22)</f>
        <v/>
      </c>
      <c r="AH22" s="26">
        <f>IF(X22&lt;=1200000,X22,1200000)</f>
        <v/>
      </c>
      <c r="AL22" s="26">
        <f>AG22-(AH22+Y22+V22)</f>
        <v/>
      </c>
      <c r="AM22" s="26" t="n">
        <v>800000</v>
      </c>
      <c r="AP22" s="26" t="n">
        <v>662550</v>
      </c>
      <c r="AQ22" s="26" t="n">
        <v>15500000</v>
      </c>
      <c r="AR22" s="17" t="n">
        <v>0</v>
      </c>
      <c r="AT22" s="26">
        <f>AQ22+AR22*6200000</f>
        <v/>
      </c>
      <c r="AU22" s="26">
        <f>IF((AL22+AM22-AP22-AT22)&lt;0,0,(AL22+AM22-AP22-AT22))</f>
        <v/>
      </c>
      <c r="AV22" s="26">
        <f>ROUND(IF(AU22&lt;=10000000,AU22*5%,IF(AU22&lt;=30000000,AU22*10%-500000,IF(AU22&lt;=60000000,AU22*20%-3500000,IF(AU22&lt;=100000000,AU22*30%-9500000,AU22*35%-14500000)))),0)</f>
        <v/>
      </c>
      <c r="AZ22" s="26">
        <f>ROUND(F22*0.5%,0)</f>
        <v/>
      </c>
      <c r="BB22" s="7">
        <f>ROUND(AG22-AP22-AV22-AZ22,0)</f>
        <v/>
      </c>
    </row>
    <row r="23">
      <c r="A23" s="17" t="n">
        <v>16</v>
      </c>
      <c r="C23" s="17" t="inlineStr">
        <is>
          <t>10010740</t>
        </is>
      </c>
      <c r="D23" s="18" t="inlineStr">
        <is>
          <t>Ngô Mạnh Cường</t>
        </is>
      </c>
      <c r="E23" s="18" t="inlineStr">
        <is>
          <t>Nhân viên lái máy (lái ủi)</t>
        </is>
      </c>
      <c r="F23" s="26" t="n">
        <v>6000000</v>
      </c>
      <c r="G23" s="26" t="n">
        <v>10000000</v>
      </c>
      <c r="I23" s="17" t="n">
        <v>1</v>
      </c>
      <c r="J23" s="21">
        <f>Cham_Cong_Hang_Ngay!AK171</f>
        <v/>
      </c>
      <c r="L23" s="17">
        <f>Cham_Cong_Hang_Ngay!AO171</f>
        <v/>
      </c>
      <c r="N23" s="17" t="n">
        <v>0</v>
      </c>
      <c r="P23" s="17" t="n">
        <v>10</v>
      </c>
      <c r="R23" s="17">
        <f>Cham_Cong_Hang_Ngay!AP171</f>
        <v/>
      </c>
      <c r="S23" s="21">
        <f>Cham_Cong_Hang_Ngay!AN171</f>
        <v/>
      </c>
      <c r="T23" s="26">
        <f>ROUND(F23/26*(J23+N23+P23),0)</f>
        <v/>
      </c>
      <c r="U23" s="26">
        <f>ROUND((G23*I23)/26*(J23+N23*0.5+P23*0.5),0)</f>
        <v/>
      </c>
      <c r="V23" s="26">
        <f>ROUND((F23+G23*I23+1300000+300000)/26/8*S23,0)</f>
        <v/>
      </c>
      <c r="W23" s="26">
        <f>ROUND((F23+G23*I23)/26*L23,0)</f>
        <v/>
      </c>
      <c r="X23" s="26">
        <f>ROUND(R23*50000,0)</f>
        <v/>
      </c>
      <c r="Y23" s="26" t="n">
        <v>300000</v>
      </c>
      <c r="Z23" s="26" t="n">
        <v>0</v>
      </c>
      <c r="AA23" s="26" t="n">
        <v>0</v>
      </c>
      <c r="AC23" s="26" t="n">
        <v>0</v>
      </c>
      <c r="AD23" s="26" t="n">
        <v>384615</v>
      </c>
      <c r="AE23" s="26" t="n">
        <v>0</v>
      </c>
      <c r="AG23" s="27">
        <f>SUM(T23:AF23)</f>
        <v/>
      </c>
      <c r="AH23" s="26">
        <f>IF(X23&lt;=1200000,X23,1200000)</f>
        <v/>
      </c>
      <c r="AL23" s="26">
        <f>AG23-(AH23+Y23+V23)</f>
        <v/>
      </c>
      <c r="AM23" s="26" t="n">
        <v>800000</v>
      </c>
      <c r="AP23" s="26" t="n">
        <v>662550</v>
      </c>
      <c r="AQ23" s="26" t="n">
        <v>15500000</v>
      </c>
      <c r="AR23" s="17" t="n">
        <v>0</v>
      </c>
      <c r="AT23" s="26">
        <f>AQ23+AR23*6200000</f>
        <v/>
      </c>
      <c r="AU23" s="26">
        <f>IF((AL23+AM23-AP23-AT23)&lt;0,0,(AL23+AM23-AP23-AT23))</f>
        <v/>
      </c>
      <c r="AV23" s="26">
        <f>ROUND(IF(AU23&lt;=10000000,AU23*5%,IF(AU23&lt;=30000000,AU23*10%-500000,IF(AU23&lt;=60000000,AU23*20%-3500000,IF(AU23&lt;=100000000,AU23*30%-9500000,AU23*35%-14500000)))),0)</f>
        <v/>
      </c>
      <c r="AZ23" s="26">
        <f>ROUND(F23*0.5%,0)</f>
        <v/>
      </c>
      <c r="BB23" s="7">
        <f>ROUND(AG23-AP23-AV23-AZ23,0)</f>
        <v/>
      </c>
    </row>
    <row r="24">
      <c r="A24" s="17" t="n">
        <v>17</v>
      </c>
      <c r="C24" s="17" t="inlineStr">
        <is>
          <t>10011222</t>
        </is>
      </c>
      <c r="D24" s="18" t="inlineStr">
        <is>
          <t>Thân Xuân Song</t>
        </is>
      </c>
      <c r="E24" s="18" t="inlineStr">
        <is>
          <t>Nhân viên Lái máy (Lái lu)</t>
        </is>
      </c>
      <c r="F24" s="26" t="n">
        <v>6000000</v>
      </c>
      <c r="G24" s="26" t="n">
        <v>10000000</v>
      </c>
      <c r="I24" s="17" t="n">
        <v>1</v>
      </c>
      <c r="J24" s="21">
        <f>Cham_Cong_Hang_Ngay!AK172</f>
        <v/>
      </c>
      <c r="L24" s="17">
        <f>Cham_Cong_Hang_Ngay!AO172</f>
        <v/>
      </c>
      <c r="N24" s="17" t="n">
        <v>0</v>
      </c>
      <c r="P24" s="17" t="n">
        <v>4.5</v>
      </c>
      <c r="R24" s="17">
        <f>Cham_Cong_Hang_Ngay!AP172</f>
        <v/>
      </c>
      <c r="S24" s="21">
        <f>Cham_Cong_Hang_Ngay!AN172</f>
        <v/>
      </c>
      <c r="T24" s="26">
        <f>ROUND(F24/26*(J24+N24+P24),0)</f>
        <v/>
      </c>
      <c r="U24" s="26">
        <f>ROUND((G24*I24)/26*(J24+N24*0.5+P24*0.5),0)</f>
        <v/>
      </c>
      <c r="V24" s="26">
        <f>ROUND((F24+G24*I24+1300000+300000)/26/8*S24,0)</f>
        <v/>
      </c>
      <c r="W24" s="26">
        <f>ROUND((F24+G24*I24)/26*L24,0)</f>
        <v/>
      </c>
      <c r="X24" s="26">
        <f>ROUND(R24*50000,0)</f>
        <v/>
      </c>
      <c r="Y24" s="26" t="n">
        <v>300000</v>
      </c>
      <c r="Z24" s="26" t="n">
        <v>0</v>
      </c>
      <c r="AA24" s="26" t="n">
        <v>0</v>
      </c>
      <c r="AC24" s="26" t="n">
        <v>0</v>
      </c>
      <c r="AD24" s="26" t="n">
        <v>509615</v>
      </c>
      <c r="AE24" s="26" t="n">
        <v>0</v>
      </c>
      <c r="AG24" s="27">
        <f>SUM(T24:AF24)</f>
        <v/>
      </c>
      <c r="AH24" s="26">
        <f>IF(X24&lt;=1200000,X24,1200000)</f>
        <v/>
      </c>
      <c r="AL24" s="26">
        <f>AG24-(AH24+Y24+V24)</f>
        <v/>
      </c>
      <c r="AM24" s="26" t="n">
        <v>800000</v>
      </c>
      <c r="AP24" s="26" t="n">
        <v>662550</v>
      </c>
      <c r="AQ24" s="26" t="n">
        <v>15500000</v>
      </c>
      <c r="AR24" s="17" t="n">
        <v>0</v>
      </c>
      <c r="AT24" s="26">
        <f>AQ24+AR24*6200000</f>
        <v/>
      </c>
      <c r="AU24" s="26">
        <f>IF((AL24+AM24-AP24-AT24)&lt;0,0,(AL24+AM24-AP24-AT24))</f>
        <v/>
      </c>
      <c r="AV24" s="26">
        <f>ROUND(IF(AU24&lt;=10000000,AU24*5%,IF(AU24&lt;=30000000,AU24*10%-500000,IF(AU24&lt;=60000000,AU24*20%-3500000,IF(AU24&lt;=100000000,AU24*30%-9500000,AU24*35%-14500000)))),0)</f>
        <v/>
      </c>
      <c r="AZ24" s="26">
        <f>ROUND(F24*0.5%,0)</f>
        <v/>
      </c>
      <c r="BB24" s="7">
        <f>ROUND(AG24-AP24-AV24-AZ24,0)</f>
        <v/>
      </c>
    </row>
    <row r="25">
      <c r="A25" s="17" t="n">
        <v>18</v>
      </c>
      <c r="C25" s="17" t="inlineStr">
        <is>
          <t>10011467</t>
        </is>
      </c>
      <c r="D25" s="18" t="inlineStr">
        <is>
          <t>Đặng Văn Hải</t>
        </is>
      </c>
      <c r="E25" s="18" t="inlineStr">
        <is>
          <t>Nhân viên lái máy (Lái xúc đào)</t>
        </is>
      </c>
      <c r="F25" s="26" t="n">
        <v>6000000</v>
      </c>
      <c r="G25" s="26" t="n">
        <v>10000000</v>
      </c>
      <c r="I25" s="17" t="n">
        <v>1</v>
      </c>
      <c r="J25" s="21">
        <f>Cham_Cong_Hang_Ngay!AK173</f>
        <v/>
      </c>
      <c r="L25" s="17">
        <f>Cham_Cong_Hang_Ngay!AO173</f>
        <v/>
      </c>
      <c r="N25" s="17" t="n">
        <v>0</v>
      </c>
      <c r="P25" s="17" t="n">
        <v>0</v>
      </c>
      <c r="R25" s="17">
        <f>Cham_Cong_Hang_Ngay!AP173</f>
        <v/>
      </c>
      <c r="S25" s="21">
        <f>Cham_Cong_Hang_Ngay!AN173</f>
        <v/>
      </c>
      <c r="T25" s="26">
        <f>ROUND(F25/26*(J25+N25+P25),0)</f>
        <v/>
      </c>
      <c r="U25" s="26">
        <f>ROUND((G25*I25)/26*(J25+N25*0.5+P25*0.5),0)</f>
        <v/>
      </c>
      <c r="V25" s="26">
        <f>ROUND((F25+G25*I25+1300000+300000)/26/8*S25,0)</f>
        <v/>
      </c>
      <c r="W25" s="26">
        <f>ROUND((F25+G25*I25)/26*L25,0)</f>
        <v/>
      </c>
      <c r="X25" s="26">
        <f>ROUND(R25*50000,0)</f>
        <v/>
      </c>
      <c r="Y25" s="26" t="n">
        <v>300000</v>
      </c>
      <c r="Z25" s="26" t="n">
        <v>0</v>
      </c>
      <c r="AA25" s="26" t="n">
        <v>0</v>
      </c>
      <c r="AC25" s="26" t="n">
        <v>0</v>
      </c>
      <c r="AD25" s="26" t="n">
        <v>576923</v>
      </c>
      <c r="AE25" s="26" t="n">
        <v>0</v>
      </c>
      <c r="AG25" s="27">
        <f>SUM(T25:AF25)</f>
        <v/>
      </c>
      <c r="AH25" s="26">
        <f>IF(X25&lt;=1200000,X25,1200000)</f>
        <v/>
      </c>
      <c r="AL25" s="26">
        <f>AG25-(AH25+Y25+V25)</f>
        <v/>
      </c>
      <c r="AM25" s="26" t="n">
        <v>800000</v>
      </c>
      <c r="AP25" s="26" t="n">
        <v>662550</v>
      </c>
      <c r="AQ25" s="26" t="n">
        <v>15500000</v>
      </c>
      <c r="AR25" s="17" t="n">
        <v>0</v>
      </c>
      <c r="AT25" s="26">
        <f>AQ25+AR25*6200000</f>
        <v/>
      </c>
      <c r="AU25" s="26">
        <f>IF((AL25+AM25-AP25-AT25)&lt;0,0,(AL25+AM25-AP25-AT25))</f>
        <v/>
      </c>
      <c r="AV25" s="26">
        <f>ROUND(IF(AU25&lt;=10000000,AU25*5%,IF(AU25&lt;=30000000,AU25*10%-500000,IF(AU25&lt;=60000000,AU25*20%-3500000,IF(AU25&lt;=100000000,AU25*30%-9500000,AU25*35%-14500000)))),0)</f>
        <v/>
      </c>
      <c r="AZ25" s="26">
        <f>ROUND(F25*0.5%,0)</f>
        <v/>
      </c>
      <c r="BB25" s="7">
        <f>ROUND(AG25-AP25-AV25-AZ25,0)</f>
        <v/>
      </c>
    </row>
    <row r="26">
      <c r="A26" s="17" t="n">
        <v>19</v>
      </c>
      <c r="C26" s="17" t="inlineStr">
        <is>
          <t>10011468</t>
        </is>
      </c>
      <c r="D26" s="18" t="inlineStr">
        <is>
          <t>Nguyễn Văn Huệ</t>
        </is>
      </c>
      <c r="E26" s="18" t="inlineStr">
        <is>
          <t>Nhân viên lái máy (Lái xúc)</t>
        </is>
      </c>
      <c r="F26" s="26" t="n">
        <v>6000000</v>
      </c>
      <c r="G26" s="26" t="n">
        <v>10000000</v>
      </c>
      <c r="I26" s="17" t="n">
        <v>1</v>
      </c>
      <c r="J26" s="21">
        <f>Cham_Cong_Hang_Ngay!AK174</f>
        <v/>
      </c>
      <c r="L26" s="17">
        <f>Cham_Cong_Hang_Ngay!AO174</f>
        <v/>
      </c>
      <c r="N26" s="17" t="n">
        <v>0</v>
      </c>
      <c r="P26" s="17" t="n">
        <v>9.5</v>
      </c>
      <c r="R26" s="17">
        <f>Cham_Cong_Hang_Ngay!AP174</f>
        <v/>
      </c>
      <c r="S26" s="21">
        <f>Cham_Cong_Hang_Ngay!AN174</f>
        <v/>
      </c>
      <c r="T26" s="26">
        <f>ROUND(F26/26*(J26+N26+P26),0)</f>
        <v/>
      </c>
      <c r="U26" s="26">
        <f>ROUND((G26*I26)/26*(J26+N26*0.5+P26*0.5),0)</f>
        <v/>
      </c>
      <c r="V26" s="26">
        <f>ROUND((F26+G26*I26+1300000+300000)/26/8*S26,0)</f>
        <v/>
      </c>
      <c r="W26" s="26">
        <f>ROUND((F26+G26*I26)/26*L26,0)</f>
        <v/>
      </c>
      <c r="X26" s="26">
        <f>ROUND(R26*50000,0)</f>
        <v/>
      </c>
      <c r="Y26" s="26" t="n">
        <v>300000</v>
      </c>
      <c r="Z26" s="26" t="n">
        <v>0</v>
      </c>
      <c r="AA26" s="26" t="n">
        <v>0</v>
      </c>
      <c r="AC26" s="26" t="n">
        <v>0</v>
      </c>
      <c r="AD26" s="26" t="n">
        <v>394231</v>
      </c>
      <c r="AE26" s="26" t="n">
        <v>0</v>
      </c>
      <c r="AG26" s="27">
        <f>SUM(T26:AF26)</f>
        <v/>
      </c>
      <c r="AH26" s="26">
        <f>IF(X26&lt;=1200000,X26,1200000)</f>
        <v/>
      </c>
      <c r="AL26" s="26">
        <f>AG26-(AH26+Y26+V26)</f>
        <v/>
      </c>
      <c r="AM26" s="26" t="n">
        <v>800000</v>
      </c>
      <c r="AP26" s="26" t="n">
        <v>662550</v>
      </c>
      <c r="AQ26" s="26" t="n">
        <v>15500000</v>
      </c>
      <c r="AR26" s="17" t="n">
        <v>0</v>
      </c>
      <c r="AT26" s="26">
        <f>AQ26+AR26*6200000</f>
        <v/>
      </c>
      <c r="AU26" s="26">
        <f>IF((AL26+AM26-AP26-AT26)&lt;0,0,(AL26+AM26-AP26-AT26))</f>
        <v/>
      </c>
      <c r="AV26" s="26">
        <f>ROUND(IF(AU26&lt;=10000000,AU26*5%,IF(AU26&lt;=30000000,AU26*10%-500000,IF(AU26&lt;=60000000,AU26*20%-3500000,IF(AU26&lt;=100000000,AU26*30%-9500000,AU26*35%-14500000)))),0)</f>
        <v/>
      </c>
      <c r="AZ26" s="26">
        <f>ROUND(F26*0.5%,0)</f>
        <v/>
      </c>
      <c r="BB26" s="7">
        <f>ROUND(AG26-AP26-AV26-AZ26,0)</f>
        <v/>
      </c>
    </row>
    <row r="27">
      <c r="A27" s="17" t="n">
        <v>20</v>
      </c>
      <c r="C27" s="17" t="inlineStr">
        <is>
          <t>10011470</t>
        </is>
      </c>
      <c r="D27" s="18" t="inlineStr">
        <is>
          <t>Trần Văn Tịnh</t>
        </is>
      </c>
      <c r="E27" s="18" t="inlineStr">
        <is>
          <t>Nhân viên lái máy (Lái xúc lốp)</t>
        </is>
      </c>
      <c r="F27" s="26" t="n">
        <v>6000000</v>
      </c>
      <c r="G27" s="26" t="n">
        <v>10000000</v>
      </c>
      <c r="I27" s="17" t="n">
        <v>1</v>
      </c>
      <c r="J27" s="21">
        <f>Cham_Cong_Hang_Ngay!AK175</f>
        <v/>
      </c>
      <c r="L27" s="17">
        <f>Cham_Cong_Hang_Ngay!AO175</f>
        <v/>
      </c>
      <c r="N27" s="17" t="n">
        <v>0</v>
      </c>
      <c r="P27" s="17" t="n">
        <v>0</v>
      </c>
      <c r="R27" s="17">
        <f>Cham_Cong_Hang_Ngay!AP175</f>
        <v/>
      </c>
      <c r="S27" s="21">
        <f>Cham_Cong_Hang_Ngay!AN175</f>
        <v/>
      </c>
      <c r="T27" s="26">
        <f>ROUND(F27/26*(J27+N27+P27),0)</f>
        <v/>
      </c>
      <c r="U27" s="26">
        <f>ROUND((G27*I27)/26*(J27+N27*0.5+P27*0.5),0)</f>
        <v/>
      </c>
      <c r="V27" s="26">
        <f>ROUND((F27+G27*I27+1300000+300000)/26/8*S27,0)</f>
        <v/>
      </c>
      <c r="W27" s="26">
        <f>ROUND((F27+G27*I27)/26*L27,0)</f>
        <v/>
      </c>
      <c r="X27" s="26">
        <f>ROUND(R27*50000,0)</f>
        <v/>
      </c>
      <c r="Y27" s="26" t="n">
        <v>300000</v>
      </c>
      <c r="Z27" s="26" t="n">
        <v>0</v>
      </c>
      <c r="AA27" s="26" t="n">
        <v>0</v>
      </c>
      <c r="AC27" s="26" t="n">
        <v>0</v>
      </c>
      <c r="AD27" s="26" t="n">
        <v>557692</v>
      </c>
      <c r="AE27" s="26" t="n">
        <v>0</v>
      </c>
      <c r="AG27" s="27">
        <f>SUM(T27:AF27)</f>
        <v/>
      </c>
      <c r="AH27" s="26">
        <f>IF(X27&lt;=1200000,X27,1200000)</f>
        <v/>
      </c>
      <c r="AL27" s="26">
        <f>AG27-(AH27+Y27+V27)</f>
        <v/>
      </c>
      <c r="AM27" s="26" t="n">
        <v>800000</v>
      </c>
      <c r="AP27" s="26" t="n">
        <v>662550</v>
      </c>
      <c r="AQ27" s="26" t="n">
        <v>15500000</v>
      </c>
      <c r="AR27" s="17" t="n">
        <v>2</v>
      </c>
      <c r="AT27" s="26">
        <f>AQ27+AR27*6200000</f>
        <v/>
      </c>
      <c r="AU27" s="26">
        <f>IF((AL27+AM27-AP27-AT27)&lt;0,0,(AL27+AM27-AP27-AT27))</f>
        <v/>
      </c>
      <c r="AV27" s="26">
        <f>ROUND(IF(AU27&lt;=10000000,AU27*5%,IF(AU27&lt;=30000000,AU27*10%-500000,IF(AU27&lt;=60000000,AU27*20%-3500000,IF(AU27&lt;=100000000,AU27*30%-9500000,AU27*35%-14500000)))),0)</f>
        <v/>
      </c>
      <c r="AZ27" s="26">
        <f>ROUND(F27*0.5%,0)</f>
        <v/>
      </c>
      <c r="BB27" s="7">
        <f>ROUND(AG27-AP27-AV27-AZ27,0)</f>
        <v/>
      </c>
    </row>
    <row r="28">
      <c r="A28" s="17" t="n">
        <v>21</v>
      </c>
      <c r="C28" s="17" t="inlineStr">
        <is>
          <t>10012322</t>
        </is>
      </c>
      <c r="D28" s="18" t="inlineStr">
        <is>
          <t>Phùng Văn Tuấn</t>
        </is>
      </c>
      <c r="E28" s="18" t="inlineStr">
        <is>
          <t>Nhân viên Lái máy (Lái lu)</t>
        </is>
      </c>
      <c r="F28" s="26" t="n">
        <v>6000000</v>
      </c>
      <c r="G28" s="26" t="n">
        <v>10000000</v>
      </c>
      <c r="I28" s="17" t="n">
        <v>1</v>
      </c>
      <c r="J28" s="21">
        <f>Cham_Cong_Hang_Ngay!AK176</f>
        <v/>
      </c>
      <c r="L28" s="17">
        <f>Cham_Cong_Hang_Ngay!AO176</f>
        <v/>
      </c>
      <c r="N28" s="17" t="n">
        <v>0</v>
      </c>
      <c r="P28" s="17" t="n">
        <v>0</v>
      </c>
      <c r="R28" s="17">
        <f>Cham_Cong_Hang_Ngay!AP176</f>
        <v/>
      </c>
      <c r="S28" s="21">
        <f>Cham_Cong_Hang_Ngay!AN176</f>
        <v/>
      </c>
      <c r="T28" s="26">
        <f>ROUND(F28/26*(J28+N28+P28),0)</f>
        <v/>
      </c>
      <c r="U28" s="26">
        <f>ROUND((G28*I28)/26*(J28+N28*0.5+P28*0.5),0)</f>
        <v/>
      </c>
      <c r="V28" s="26">
        <f>ROUND((F28+G28*I28+1300000+300000)/26/8*S28,0)</f>
        <v/>
      </c>
      <c r="W28" s="26">
        <f>ROUND((F28+G28*I28)/26*L28,0)</f>
        <v/>
      </c>
      <c r="X28" s="26">
        <f>ROUND(R28*50000,0)</f>
        <v/>
      </c>
      <c r="Y28" s="26" t="n">
        <v>300000</v>
      </c>
      <c r="Z28" s="26" t="n">
        <v>0</v>
      </c>
      <c r="AA28" s="26" t="n">
        <v>0</v>
      </c>
      <c r="AC28" s="26" t="n">
        <v>0</v>
      </c>
      <c r="AD28" s="26" t="n">
        <v>596154</v>
      </c>
      <c r="AE28" s="26" t="n">
        <v>0</v>
      </c>
      <c r="AG28" s="27">
        <f>SUM(T28:AF28)</f>
        <v/>
      </c>
      <c r="AH28" s="26">
        <f>IF(X28&lt;=1200000,X28,1200000)</f>
        <v/>
      </c>
      <c r="AL28" s="26">
        <f>AG28-(AH28+Y28+V28)</f>
        <v/>
      </c>
      <c r="AM28" s="26" t="n">
        <v>800000</v>
      </c>
      <c r="AP28" s="26" t="n">
        <v>662550</v>
      </c>
      <c r="AQ28" s="26" t="n">
        <v>15500000</v>
      </c>
      <c r="AR28" s="17" t="n">
        <v>1</v>
      </c>
      <c r="AT28" s="26">
        <f>AQ28+AR28*6200000</f>
        <v/>
      </c>
      <c r="AU28" s="26">
        <f>IF((AL28+AM28-AP28-AT28)&lt;0,0,(AL28+AM28-AP28-AT28))</f>
        <v/>
      </c>
      <c r="AV28" s="26">
        <f>ROUND(IF(AU28&lt;=10000000,AU28*5%,IF(AU28&lt;=30000000,AU28*10%-500000,IF(AU28&lt;=60000000,AU28*20%-3500000,IF(AU28&lt;=100000000,AU28*30%-9500000,AU28*35%-14500000)))),0)</f>
        <v/>
      </c>
      <c r="AZ28" s="26">
        <f>ROUND(F28*0.5%,0)</f>
        <v/>
      </c>
      <c r="BB28" s="7">
        <f>ROUND(AG28-AP28-AV28-AZ28,0)</f>
        <v/>
      </c>
    </row>
    <row r="29">
      <c r="A29" s="17" t="n">
        <v>22</v>
      </c>
      <c r="C29" s="17" t="inlineStr">
        <is>
          <t>10012421</t>
        </is>
      </c>
      <c r="D29" s="18" t="inlineStr">
        <is>
          <t>Hà Văn Hậu</t>
        </is>
      </c>
      <c r="E29" s="18" t="inlineStr">
        <is>
          <t>Nhân viên lái máy (Lái xúc lốp)</t>
        </is>
      </c>
      <c r="F29" s="26" t="n">
        <v>6000000</v>
      </c>
      <c r="G29" s="26" t="n">
        <v>10000000</v>
      </c>
      <c r="I29" s="17" t="n">
        <v>1</v>
      </c>
      <c r="J29" s="21">
        <f>Cham_Cong_Hang_Ngay!AK177</f>
        <v/>
      </c>
      <c r="L29" s="17">
        <f>Cham_Cong_Hang_Ngay!AO177</f>
        <v/>
      </c>
      <c r="N29" s="17" t="n">
        <v>0</v>
      </c>
      <c r="P29" s="17" t="n">
        <v>0</v>
      </c>
      <c r="R29" s="17">
        <f>Cham_Cong_Hang_Ngay!AP177</f>
        <v/>
      </c>
      <c r="S29" s="21">
        <f>Cham_Cong_Hang_Ngay!AN177</f>
        <v/>
      </c>
      <c r="T29" s="26">
        <f>ROUND(F29/26*(J29+N29+P29),0)</f>
        <v/>
      </c>
      <c r="U29" s="26">
        <f>ROUND((G29*I29)/26*(J29+N29*0.5+P29*0.5),0)</f>
        <v/>
      </c>
      <c r="V29" s="26">
        <f>ROUND((F29+G29*I29+1300000+300000)/26/8*S29,0)</f>
        <v/>
      </c>
      <c r="W29" s="26">
        <f>ROUND((F29+G29*I29)/26*L29,0)</f>
        <v/>
      </c>
      <c r="X29" s="26">
        <f>ROUND(R29*50000,0)</f>
        <v/>
      </c>
      <c r="Y29" s="26" t="n">
        <v>300000</v>
      </c>
      <c r="Z29" s="26" t="n">
        <v>0</v>
      </c>
      <c r="AA29" s="26" t="n">
        <v>0</v>
      </c>
      <c r="AC29" s="26" t="n">
        <v>0</v>
      </c>
      <c r="AD29" s="26" t="n">
        <v>596154</v>
      </c>
      <c r="AE29" s="26" t="n">
        <v>0</v>
      </c>
      <c r="AG29" s="27">
        <f>SUM(T29:AF29)</f>
        <v/>
      </c>
      <c r="AH29" s="26">
        <f>IF(X29&lt;=1200000,X29,1200000)</f>
        <v/>
      </c>
      <c r="AL29" s="26">
        <f>AG29-(AH29+Y29+V29)</f>
        <v/>
      </c>
      <c r="AM29" s="26" t="n">
        <v>800000</v>
      </c>
      <c r="AP29" s="26" t="n">
        <v>662550</v>
      </c>
      <c r="AQ29" s="26" t="n">
        <v>15500000</v>
      </c>
      <c r="AR29" s="17" t="n">
        <v>0</v>
      </c>
      <c r="AT29" s="26">
        <f>AQ29+AR29*6200000</f>
        <v/>
      </c>
      <c r="AU29" s="26">
        <f>IF((AL29+AM29-AP29-AT29)&lt;0,0,(AL29+AM29-AP29-AT29))</f>
        <v/>
      </c>
      <c r="AV29" s="26">
        <f>ROUND(IF(AU29&lt;=10000000,AU29*5%,IF(AU29&lt;=30000000,AU29*10%-500000,IF(AU29&lt;=60000000,AU29*20%-3500000,IF(AU29&lt;=100000000,AU29*30%-9500000,AU29*35%-14500000)))),0)</f>
        <v/>
      </c>
      <c r="AZ29" s="26">
        <f>ROUND(F29*0.5%,0)</f>
        <v/>
      </c>
      <c r="BB29" s="7">
        <f>ROUND(AG29-AP29-AV29-AZ29,0)</f>
        <v/>
      </c>
    </row>
    <row r="30">
      <c r="A30" s="17" t="n">
        <v>23</v>
      </c>
      <c r="C30" s="17" t="inlineStr">
        <is>
          <t>10012594</t>
        </is>
      </c>
      <c r="D30" s="18" t="inlineStr">
        <is>
          <t>Đào Văn Tú</t>
        </is>
      </c>
      <c r="E30" s="18" t="inlineStr">
        <is>
          <t>Nhân viên Lái máy (Lái lu)</t>
        </is>
      </c>
      <c r="F30" s="26" t="n">
        <v>6000000</v>
      </c>
      <c r="G30" s="26" t="n">
        <v>10000000</v>
      </c>
      <c r="I30" s="17" t="n">
        <v>1</v>
      </c>
      <c r="J30" s="21">
        <f>Cham_Cong_Hang_Ngay!AK178</f>
        <v/>
      </c>
      <c r="L30" s="17">
        <f>Cham_Cong_Hang_Ngay!AO178</f>
        <v/>
      </c>
      <c r="N30" s="17" t="n">
        <v>0</v>
      </c>
      <c r="P30" s="17" t="n">
        <v>8</v>
      </c>
      <c r="R30" s="17">
        <f>Cham_Cong_Hang_Ngay!AP178</f>
        <v/>
      </c>
      <c r="S30" s="21">
        <f>Cham_Cong_Hang_Ngay!AN178</f>
        <v/>
      </c>
      <c r="T30" s="26">
        <f>ROUND(F30/26*(J30+N30+P30),0)</f>
        <v/>
      </c>
      <c r="U30" s="26">
        <f>ROUND((G30*I30)/26*(J30+N30*0.5+P30*0.5),0)</f>
        <v/>
      </c>
      <c r="V30" s="26">
        <f>ROUND((F30+G30*I30+1300000+300000)/26/8*S30,0)</f>
        <v/>
      </c>
      <c r="W30" s="26">
        <f>ROUND((F30+G30*I30)/26*L30,0)</f>
        <v/>
      </c>
      <c r="X30" s="26">
        <f>ROUND(R30*50000,0)</f>
        <v/>
      </c>
      <c r="Y30" s="26" t="n">
        <v>300000</v>
      </c>
      <c r="Z30" s="26" t="n">
        <v>0</v>
      </c>
      <c r="AA30" s="26" t="n">
        <v>0</v>
      </c>
      <c r="AC30" s="26" t="n">
        <v>0</v>
      </c>
      <c r="AD30" s="26" t="n">
        <v>442308</v>
      </c>
      <c r="AE30" s="26" t="n">
        <v>0</v>
      </c>
      <c r="AG30" s="27">
        <f>SUM(T30:AF30)</f>
        <v/>
      </c>
      <c r="AH30" s="26">
        <f>IF(X30&lt;=1200000,X30,1200000)</f>
        <v/>
      </c>
      <c r="AL30" s="26">
        <f>AG30-(AH30+Y30+V30)</f>
        <v/>
      </c>
      <c r="AM30" s="26" t="n">
        <v>800000</v>
      </c>
      <c r="AP30" s="26" t="n">
        <v>662550</v>
      </c>
      <c r="AQ30" s="26" t="n">
        <v>15500000</v>
      </c>
      <c r="AR30" s="17" t="n">
        <v>0</v>
      </c>
      <c r="AT30" s="26">
        <f>AQ30+AR30*6200000</f>
        <v/>
      </c>
      <c r="AU30" s="26">
        <f>IF((AL30+AM30-AP30-AT30)&lt;0,0,(AL30+AM30-AP30-AT30))</f>
        <v/>
      </c>
      <c r="AV30" s="26">
        <f>ROUND(IF(AU30&lt;=10000000,AU30*5%,IF(AU30&lt;=30000000,AU30*10%-500000,IF(AU30&lt;=60000000,AU30*20%-3500000,IF(AU30&lt;=100000000,AU30*30%-9500000,AU30*35%-14500000)))),0)</f>
        <v/>
      </c>
      <c r="AZ30" s="26">
        <f>ROUND(F30*0.5%,0)</f>
        <v/>
      </c>
      <c r="BB30" s="7">
        <f>ROUND(AG30-AP30-AV30-AZ30,0)</f>
        <v/>
      </c>
    </row>
    <row r="31">
      <c r="A31" s="17" t="n">
        <v>24</v>
      </c>
      <c r="C31" s="17" t="inlineStr">
        <is>
          <t>10012597</t>
        </is>
      </c>
      <c r="D31" s="18" t="inlineStr">
        <is>
          <t>Dương Văn Tuyến</t>
        </is>
      </c>
      <c r="E31" s="18" t="inlineStr">
        <is>
          <t>Nhân viên Lái máy (Lái lu)</t>
        </is>
      </c>
      <c r="F31" s="26" t="n">
        <v>6000000</v>
      </c>
      <c r="G31" s="26" t="n">
        <v>10000000</v>
      </c>
      <c r="I31" s="17" t="n">
        <v>1</v>
      </c>
      <c r="J31" s="21">
        <f>Cham_Cong_Hang_Ngay!AK179</f>
        <v/>
      </c>
      <c r="L31" s="17">
        <f>Cham_Cong_Hang_Ngay!AO179</f>
        <v/>
      </c>
      <c r="N31" s="17" t="n">
        <v>0</v>
      </c>
      <c r="P31" s="17" t="n">
        <v>0</v>
      </c>
      <c r="R31" s="17">
        <f>Cham_Cong_Hang_Ngay!AP179</f>
        <v/>
      </c>
      <c r="S31" s="21">
        <f>Cham_Cong_Hang_Ngay!AN179</f>
        <v/>
      </c>
      <c r="T31" s="26">
        <f>ROUND(F31/26*(J31+N31+P31),0)</f>
        <v/>
      </c>
      <c r="U31" s="26">
        <f>ROUND((G31*I31)/26*(J31+N31*0.5+P31*0.5),0)</f>
        <v/>
      </c>
      <c r="V31" s="26">
        <f>ROUND((F31+G31*I31+1300000+300000)/26/8*S31,0)</f>
        <v/>
      </c>
      <c r="W31" s="26">
        <f>ROUND((F31+G31*I31)/26*L31,0)</f>
        <v/>
      </c>
      <c r="X31" s="26">
        <f>ROUND(R31*50000,0)</f>
        <v/>
      </c>
      <c r="Y31" s="26" t="n">
        <v>300000</v>
      </c>
      <c r="Z31" s="26" t="n">
        <v>0</v>
      </c>
      <c r="AA31" s="26" t="n">
        <v>0</v>
      </c>
      <c r="AC31" s="26" t="n">
        <v>0</v>
      </c>
      <c r="AD31" s="26" t="n">
        <v>538462</v>
      </c>
      <c r="AE31" s="26" t="n">
        <v>0</v>
      </c>
      <c r="AG31" s="27">
        <f>SUM(T31:AF31)</f>
        <v/>
      </c>
      <c r="AH31" s="26">
        <f>IF(X31&lt;=1200000,X31,1200000)</f>
        <v/>
      </c>
      <c r="AL31" s="26">
        <f>AG31-(AH31+Y31+V31)</f>
        <v/>
      </c>
      <c r="AM31" s="26" t="n">
        <v>800000</v>
      </c>
      <c r="AP31" s="26" t="n">
        <v>662550</v>
      </c>
      <c r="AQ31" s="26" t="n">
        <v>15500000</v>
      </c>
      <c r="AR31" s="17" t="n">
        <v>0</v>
      </c>
      <c r="AT31" s="26">
        <f>AQ31+AR31*6200000</f>
        <v/>
      </c>
      <c r="AU31" s="26">
        <f>IF((AL31+AM31-AP31-AT31)&lt;0,0,(AL31+AM31-AP31-AT31))</f>
        <v/>
      </c>
      <c r="AV31" s="26">
        <f>ROUND(IF(AU31&lt;=10000000,AU31*5%,IF(AU31&lt;=30000000,AU31*10%-500000,IF(AU31&lt;=60000000,AU31*20%-3500000,IF(AU31&lt;=100000000,AU31*30%-9500000,AU31*35%-14500000)))),0)</f>
        <v/>
      </c>
      <c r="AZ31" s="26">
        <f>ROUND(F31*0.5%,0)</f>
        <v/>
      </c>
      <c r="BB31" s="7">
        <f>ROUND(AG31-AP31-AV31-AZ31,0)</f>
        <v/>
      </c>
    </row>
    <row r="32">
      <c r="A32" s="17" t="n">
        <v>25</v>
      </c>
      <c r="C32" s="17" t="inlineStr">
        <is>
          <t>10012705</t>
        </is>
      </c>
      <c r="D32" s="18" t="inlineStr">
        <is>
          <t>Phạm Đức Đạo</t>
        </is>
      </c>
      <c r="E32" s="18" t="inlineStr">
        <is>
          <t>Nhân viên Lái máy (Lái ủi)</t>
        </is>
      </c>
      <c r="F32" s="26" t="n">
        <v>6000000</v>
      </c>
      <c r="G32" s="26" t="n">
        <v>10000000</v>
      </c>
      <c r="I32" s="17" t="n">
        <v>1</v>
      </c>
      <c r="J32" s="21">
        <f>Cham_Cong_Hang_Ngay!AK180</f>
        <v/>
      </c>
      <c r="L32" s="17">
        <f>Cham_Cong_Hang_Ngay!AO180</f>
        <v/>
      </c>
      <c r="N32" s="17" t="n">
        <v>0</v>
      </c>
      <c r="P32" s="17" t="n">
        <v>2</v>
      </c>
      <c r="R32" s="17">
        <f>Cham_Cong_Hang_Ngay!AP180</f>
        <v/>
      </c>
      <c r="S32" s="21">
        <f>Cham_Cong_Hang_Ngay!AN180</f>
        <v/>
      </c>
      <c r="T32" s="26">
        <f>ROUND(F32/26*(J32+N32+P32),0)</f>
        <v/>
      </c>
      <c r="U32" s="26">
        <f>ROUND((G32*I32)/26*(J32+N32*0.5+P32*0.5),0)</f>
        <v/>
      </c>
      <c r="V32" s="26">
        <f>ROUND((F32+G32*I32+1300000+300000)/26/8*S32,0)</f>
        <v/>
      </c>
      <c r="W32" s="26">
        <f>ROUND((F32+G32*I32)/26*L32,0)</f>
        <v/>
      </c>
      <c r="X32" s="26">
        <f>ROUND(R32*50000,0)</f>
        <v/>
      </c>
      <c r="Y32" s="26" t="n">
        <v>300000</v>
      </c>
      <c r="Z32" s="26" t="n">
        <v>0</v>
      </c>
      <c r="AA32" s="26" t="n">
        <v>0</v>
      </c>
      <c r="AC32" s="26" t="n">
        <v>0</v>
      </c>
      <c r="AD32" s="26" t="n">
        <v>307692</v>
      </c>
      <c r="AE32" s="26" t="n">
        <v>0</v>
      </c>
      <c r="AG32" s="27">
        <f>SUM(T32:AF32)</f>
        <v/>
      </c>
      <c r="AH32" s="26">
        <f>IF(X32&lt;=1200000,X32,1200000)</f>
        <v/>
      </c>
      <c r="AL32" s="26">
        <f>AG32-(AH32+Y32+V32)</f>
        <v/>
      </c>
      <c r="AM32" s="26" t="n">
        <v>300000</v>
      </c>
      <c r="AP32" s="26" t="n">
        <v>630000</v>
      </c>
      <c r="AQ32" s="26" t="n">
        <v>15500000</v>
      </c>
      <c r="AR32" s="17" t="n">
        <v>0</v>
      </c>
      <c r="AT32" s="26">
        <f>AQ32+AR32*6200000</f>
        <v/>
      </c>
      <c r="AU32" s="26">
        <f>IF((AL32+AM32-AP32-AT32)&lt;0,0,(AL32+AM32-AP32-AT32))</f>
        <v/>
      </c>
      <c r="AV32" s="26">
        <f>ROUND(IF(AU32&lt;=10000000,AU32*5%,IF(AU32&lt;=30000000,AU32*10%-500000,IF(AU32&lt;=60000000,AU32*20%-3500000,IF(AU32&lt;=100000000,AU32*30%-9500000,AU32*35%-14500000)))),0)</f>
        <v/>
      </c>
      <c r="AZ32" s="26">
        <f>ROUND(F32*0.5%,0)</f>
        <v/>
      </c>
      <c r="BB32" s="7">
        <f>ROUND(AG32-AP32-AV32-AZ32,0)</f>
        <v/>
      </c>
    </row>
    <row r="33">
      <c r="A33" s="17" t="n">
        <v>26</v>
      </c>
      <c r="C33" s="17" t="inlineStr">
        <is>
          <t>10012706</t>
        </is>
      </c>
      <c r="D33" s="18" t="inlineStr">
        <is>
          <t>Triệu Văn Chuyên</t>
        </is>
      </c>
      <c r="E33" s="18" t="inlineStr">
        <is>
          <t>Nhân viên lái máy (Lái xúc xích)</t>
        </is>
      </c>
      <c r="F33" s="26" t="n">
        <v>6000000</v>
      </c>
      <c r="G33" s="26" t="n">
        <v>10000000</v>
      </c>
      <c r="I33" s="17" t="n">
        <v>1</v>
      </c>
      <c r="J33" s="21">
        <f>Cham_Cong_Hang_Ngay!AK181</f>
        <v/>
      </c>
      <c r="L33" s="17">
        <f>Cham_Cong_Hang_Ngay!AO181</f>
        <v/>
      </c>
      <c r="N33" s="17" t="n">
        <v>0</v>
      </c>
      <c r="P33" s="17" t="n">
        <v>8.5</v>
      </c>
      <c r="R33" s="17">
        <f>Cham_Cong_Hang_Ngay!AP181</f>
        <v/>
      </c>
      <c r="S33" s="21">
        <f>Cham_Cong_Hang_Ngay!AN181</f>
        <v/>
      </c>
      <c r="T33" s="26">
        <f>ROUND(F33/26*(J33+N33+P33),0)</f>
        <v/>
      </c>
      <c r="U33" s="26">
        <f>ROUND((G33*I33)/26*(J33+N33*0.5+P33*0.5),0)</f>
        <v/>
      </c>
      <c r="V33" s="26">
        <f>ROUND((F33+G33*I33+1300000+300000)/26/8*S33,0)</f>
        <v/>
      </c>
      <c r="W33" s="26">
        <f>ROUND((F33+G33*I33)/26*L33,0)</f>
        <v/>
      </c>
      <c r="X33" s="26">
        <f>ROUND(R33*50000,0)</f>
        <v/>
      </c>
      <c r="Y33" s="26" t="n">
        <v>300000</v>
      </c>
      <c r="Z33" s="26" t="n">
        <v>0</v>
      </c>
      <c r="AA33" s="26" t="n">
        <v>0</v>
      </c>
      <c r="AC33" s="26" t="n">
        <v>0</v>
      </c>
      <c r="AD33" s="26" t="n">
        <v>221154</v>
      </c>
      <c r="AE33" s="26" t="n">
        <v>0</v>
      </c>
      <c r="AG33" s="27">
        <f>SUM(T33:AF33)</f>
        <v/>
      </c>
      <c r="AH33" s="26">
        <f>IF(X33&lt;=1200000,X33,1200000)</f>
        <v/>
      </c>
      <c r="AL33" s="26">
        <f>AG33-(AH33+Y33+V33)</f>
        <v/>
      </c>
      <c r="AM33" s="26" t="n">
        <v>300000</v>
      </c>
      <c r="AP33" s="26" t="n">
        <v>662550</v>
      </c>
      <c r="AQ33" s="26" t="n">
        <v>15500000</v>
      </c>
      <c r="AR33" s="17" t="n">
        <v>0</v>
      </c>
      <c r="AT33" s="26">
        <f>AQ33+AR33*6200000</f>
        <v/>
      </c>
      <c r="AU33" s="26">
        <f>IF((AL33+AM33-AP33-AT33)&lt;0,0,(AL33+AM33-AP33-AT33))</f>
        <v/>
      </c>
      <c r="AV33" s="26">
        <f>ROUND(IF(AU33&lt;=10000000,AU33*5%,IF(AU33&lt;=30000000,AU33*10%-500000,IF(AU33&lt;=60000000,AU33*20%-3500000,IF(AU33&lt;=100000000,AU33*30%-9500000,AU33*35%-14500000)))),0)</f>
        <v/>
      </c>
      <c r="AZ33" s="26">
        <f>ROUND(F33*0.5%,0)</f>
        <v/>
      </c>
      <c r="BB33" s="7">
        <f>ROUND(AG33-AP33-AV33-AZ33,0)</f>
        <v/>
      </c>
    </row>
    <row r="34">
      <c r="A34" s="17" t="n">
        <v>27</v>
      </c>
      <c r="C34" s="17" t="inlineStr">
        <is>
          <t>10012707</t>
        </is>
      </c>
      <c r="D34" s="18" t="inlineStr">
        <is>
          <t>Trần Văn Hiếu</t>
        </is>
      </c>
      <c r="E34" s="18" t="inlineStr">
        <is>
          <t>Nhân viên lái máy (Lái xúc xích)</t>
        </is>
      </c>
      <c r="F34" s="26" t="n">
        <v>6000000</v>
      </c>
      <c r="G34" s="26" t="n">
        <v>10000000</v>
      </c>
      <c r="I34" s="17" t="n">
        <v>1</v>
      </c>
      <c r="J34" s="21">
        <f>Cham_Cong_Hang_Ngay!AK182</f>
        <v/>
      </c>
      <c r="L34" s="17">
        <f>Cham_Cong_Hang_Ngay!AO182</f>
        <v/>
      </c>
      <c r="N34" s="17" t="n">
        <v>0</v>
      </c>
      <c r="P34" s="17" t="n">
        <v>0</v>
      </c>
      <c r="R34" s="17">
        <f>Cham_Cong_Hang_Ngay!AP182</f>
        <v/>
      </c>
      <c r="S34" s="21">
        <f>Cham_Cong_Hang_Ngay!AN182</f>
        <v/>
      </c>
      <c r="T34" s="26">
        <f>ROUND(F34/26*(J34+N34+P34),0)</f>
        <v/>
      </c>
      <c r="U34" s="26">
        <f>ROUND((G34*I34)/26*(J34+N34*0.5+P34*0.5),0)</f>
        <v/>
      </c>
      <c r="V34" s="26">
        <f>ROUND((F34+G34*I34+1300000+300000)/26/8*S34,0)</f>
        <v/>
      </c>
      <c r="W34" s="26">
        <f>ROUND((F34+G34*I34)/26*L34,0)</f>
        <v/>
      </c>
      <c r="X34" s="26">
        <f>ROUND(R34*50000,0)</f>
        <v/>
      </c>
      <c r="Y34" s="26" t="n">
        <v>300000</v>
      </c>
      <c r="Z34" s="26" t="n">
        <v>0</v>
      </c>
      <c r="AA34" s="26" t="n">
        <v>0</v>
      </c>
      <c r="AC34" s="26" t="n">
        <v>0</v>
      </c>
      <c r="AD34" s="26" t="n">
        <v>365385</v>
      </c>
      <c r="AE34" s="26" t="n">
        <v>0</v>
      </c>
      <c r="AG34" s="27">
        <f>SUM(T34:AF34)</f>
        <v/>
      </c>
      <c r="AH34" s="26">
        <f>IF(X34&lt;=1200000,X34,1200000)</f>
        <v/>
      </c>
      <c r="AL34" s="26">
        <f>AG34-(AH34+Y34+V34)</f>
        <v/>
      </c>
      <c r="AM34" s="26" t="n">
        <v>300000</v>
      </c>
      <c r="AP34" s="26" t="n">
        <v>662550</v>
      </c>
      <c r="AQ34" s="26" t="n">
        <v>15500000</v>
      </c>
      <c r="AR34" s="17" t="n">
        <v>0</v>
      </c>
      <c r="AT34" s="26">
        <f>AQ34+AR34*6200000</f>
        <v/>
      </c>
      <c r="AU34" s="26">
        <f>IF((AL34+AM34-AP34-AT34)&lt;0,0,(AL34+AM34-AP34-AT34))</f>
        <v/>
      </c>
      <c r="AV34" s="26">
        <f>ROUND(IF(AU34&lt;=10000000,AU34*5%,IF(AU34&lt;=30000000,AU34*10%-500000,IF(AU34&lt;=60000000,AU34*20%-3500000,IF(AU34&lt;=100000000,AU34*30%-9500000,AU34*35%-14500000)))),0)</f>
        <v/>
      </c>
      <c r="AZ34" s="26">
        <f>ROUND(F34*0.5%,0)</f>
        <v/>
      </c>
      <c r="BB34" s="7">
        <f>ROUND(AG34-AP34-AV34-AZ34,0)</f>
        <v/>
      </c>
    </row>
    <row r="35">
      <c r="A35" s="17" t="n">
        <v>28</v>
      </c>
      <c r="C35" s="17" t="inlineStr">
        <is>
          <t>10012800</t>
        </is>
      </c>
      <c r="D35" s="18" t="inlineStr">
        <is>
          <t>Ngô Quang Lợi</t>
        </is>
      </c>
      <c r="E35" s="18" t="inlineStr">
        <is>
          <t>Nhân viên Lái máy (Lái lu)</t>
        </is>
      </c>
      <c r="F35" s="26" t="n">
        <v>6000000</v>
      </c>
      <c r="G35" s="26" t="n">
        <v>10000000</v>
      </c>
      <c r="I35" s="17" t="n">
        <v>1</v>
      </c>
      <c r="J35" s="21">
        <f>Cham_Cong_Hang_Ngay!AK183</f>
        <v/>
      </c>
      <c r="L35" s="17">
        <f>Cham_Cong_Hang_Ngay!AO183</f>
        <v/>
      </c>
      <c r="N35" s="17" t="n">
        <v>0</v>
      </c>
      <c r="P35" s="17" t="n">
        <v>6.5</v>
      </c>
      <c r="R35" s="17">
        <f>Cham_Cong_Hang_Ngay!AP183</f>
        <v/>
      </c>
      <c r="S35" s="21">
        <f>Cham_Cong_Hang_Ngay!AN183</f>
        <v/>
      </c>
      <c r="T35" s="26">
        <f>ROUND(F35/26*(J35+N35+P35),0)</f>
        <v/>
      </c>
      <c r="U35" s="26">
        <f>ROUND((G35*I35)/26*(J35+N35*0.5+P35*0.5),0)</f>
        <v/>
      </c>
      <c r="V35" s="26">
        <f>ROUND((F35+G35*I35+1300000+300000)/26/8*S35,0)</f>
        <v/>
      </c>
      <c r="W35" s="26">
        <f>ROUND((F35+G35*I35)/26*L35,0)</f>
        <v/>
      </c>
      <c r="X35" s="26">
        <f>ROUND(R35*50000,0)</f>
        <v/>
      </c>
      <c r="Y35" s="26" t="n">
        <v>0</v>
      </c>
      <c r="Z35" s="26" t="n">
        <v>0</v>
      </c>
      <c r="AA35" s="26" t="n">
        <v>0</v>
      </c>
      <c r="AC35" s="26" t="n">
        <v>0</v>
      </c>
      <c r="AD35" s="26" t="n">
        <v>125000</v>
      </c>
      <c r="AE35" s="26" t="n">
        <v>0</v>
      </c>
      <c r="AG35" s="27">
        <f>SUM(T35:AF35)</f>
        <v/>
      </c>
      <c r="AH35" s="26">
        <f>IF(X35&lt;=1200000,X35,1200000)</f>
        <v/>
      </c>
      <c r="AL35" s="26">
        <f>AG35-(AH35+Y35+V35)</f>
        <v/>
      </c>
      <c r="AM35" s="26" t="n">
        <v>300000</v>
      </c>
      <c r="AP35" s="26" t="n">
        <v>630000</v>
      </c>
      <c r="AQ35" s="26" t="n">
        <v>15500000</v>
      </c>
      <c r="AR35" s="17" t="n">
        <v>0</v>
      </c>
      <c r="AT35" s="26">
        <f>AQ35+AR35*6200000</f>
        <v/>
      </c>
      <c r="AU35" s="26">
        <f>IF((AL35+AM35-AP35-AT35)&lt;0,0,(AL35+AM35-AP35-AT35))</f>
        <v/>
      </c>
      <c r="AV35" s="26">
        <f>ROUND(IF(AU35&lt;=10000000,AU35*5%,IF(AU35&lt;=30000000,AU35*10%-500000,IF(AU35&lt;=60000000,AU35*20%-3500000,IF(AU35&lt;=100000000,AU35*30%-9500000,AU35*35%-14500000)))),0)</f>
        <v/>
      </c>
      <c r="AZ35" s="26">
        <f>ROUND(F35*0.5%,0)</f>
        <v/>
      </c>
      <c r="BB35" s="7">
        <f>ROUND(AG35-AP35-AV35-AZ35,0)</f>
        <v/>
      </c>
    </row>
    <row r="36">
      <c r="A36" s="28" t="inlineStr">
        <is>
          <t>CỘNG 8 - PHÒNG QUẢN LÝ THIẾT BỊ:</t>
        </is>
      </c>
      <c r="B36" s="5" t="n"/>
      <c r="C36" s="5" t="n"/>
      <c r="D36" s="5" t="n"/>
      <c r="E36" s="5" t="n"/>
      <c r="F36" s="29">
        <f>SUM(F8:F35)</f>
        <v/>
      </c>
      <c r="G36" s="29">
        <f>SUM(G8:G35)</f>
        <v/>
      </c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29">
        <f>SUM(T8:T35)</f>
        <v/>
      </c>
      <c r="U36" s="29">
        <f>SUM(U8:U35)</f>
        <v/>
      </c>
      <c r="V36" s="29">
        <f>SUM(V8:V35)</f>
        <v/>
      </c>
      <c r="W36" s="29">
        <f>SUM(W8:W35)</f>
        <v/>
      </c>
      <c r="X36" s="29">
        <f>SUM(X8:X35)</f>
        <v/>
      </c>
      <c r="Y36" s="29">
        <f>SUM(Y8:Y35)</f>
        <v/>
      </c>
      <c r="Z36" s="29">
        <f>SUM(Z8:Z35)</f>
        <v/>
      </c>
      <c r="AA36" s="29">
        <f>SUM(AA8:AA35)</f>
        <v/>
      </c>
      <c r="AB36" s="5" t="n"/>
      <c r="AC36" s="29">
        <f>SUM(AC8:AC35)</f>
        <v/>
      </c>
      <c r="AD36" s="29">
        <f>SUM(AD8:AD35)</f>
        <v/>
      </c>
      <c r="AE36" s="29">
        <f>SUM(AE8:AE35)</f>
        <v/>
      </c>
      <c r="AF36" s="5" t="n"/>
      <c r="AG36" s="29">
        <f>SUM(AG8:AG35)</f>
        <v/>
      </c>
      <c r="AH36" s="5" t="n"/>
      <c r="AI36" s="5" t="n"/>
      <c r="AJ36" s="5" t="n"/>
      <c r="AK36" s="5" t="n"/>
      <c r="AL36" s="29">
        <f>SUM(AL8:AL35)</f>
        <v/>
      </c>
      <c r="AM36" s="29">
        <f>SUM(AM8:AM35)</f>
        <v/>
      </c>
      <c r="AN36" s="5" t="n"/>
      <c r="AO36" s="5" t="n"/>
      <c r="AP36" s="29">
        <f>SUM(AP8:AP35)</f>
        <v/>
      </c>
      <c r="AQ36" s="5" t="n"/>
      <c r="AR36" s="5" t="n"/>
      <c r="AS36" s="5" t="n"/>
      <c r="AT36" s="5" t="n"/>
      <c r="AU36" s="5" t="n"/>
      <c r="AV36" s="29">
        <f>SUM(AV8:AV35)</f>
        <v/>
      </c>
      <c r="AW36" s="5" t="n"/>
      <c r="AX36" s="5" t="n"/>
      <c r="AY36" s="5" t="n"/>
      <c r="AZ36" s="29">
        <f>SUM(AZ8:AZ35)</f>
        <v/>
      </c>
      <c r="BA36" s="5" t="n"/>
      <c r="BB36" s="29">
        <f>SUM(BB8:BB35)</f>
        <v/>
      </c>
      <c r="BC36" s="5" t="n"/>
    </row>
    <row r="37">
      <c r="A37" s="30" t="inlineStr">
        <is>
          <t>TỔNG CỘNG KHỐI LÁI MÁY (LM):</t>
        </is>
      </c>
      <c r="B37" s="9" t="n"/>
      <c r="C37" s="9" t="n"/>
      <c r="D37" s="9" t="n"/>
      <c r="E37" s="9" t="n"/>
      <c r="F37" s="11">
        <f>F36</f>
        <v/>
      </c>
      <c r="G37" s="11">
        <f>G36</f>
        <v/>
      </c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9" t="n"/>
      <c r="R37" s="9" t="n"/>
      <c r="S37" s="9" t="n"/>
      <c r="T37" s="11">
        <f>T36</f>
        <v/>
      </c>
      <c r="U37" s="11">
        <f>U36</f>
        <v/>
      </c>
      <c r="V37" s="11">
        <f>V36</f>
        <v/>
      </c>
      <c r="W37" s="11">
        <f>W36</f>
        <v/>
      </c>
      <c r="X37" s="11">
        <f>X36</f>
        <v/>
      </c>
      <c r="Y37" s="11">
        <f>Y36</f>
        <v/>
      </c>
      <c r="Z37" s="11">
        <f>Z36</f>
        <v/>
      </c>
      <c r="AA37" s="11">
        <f>AA36</f>
        <v/>
      </c>
      <c r="AB37" s="9" t="n"/>
      <c r="AC37" s="11">
        <f>AC36</f>
        <v/>
      </c>
      <c r="AD37" s="11">
        <f>AD36</f>
        <v/>
      </c>
      <c r="AE37" s="11">
        <f>AE36</f>
        <v/>
      </c>
      <c r="AF37" s="9" t="n"/>
      <c r="AG37" s="11">
        <f>AG36</f>
        <v/>
      </c>
      <c r="AH37" s="9" t="n"/>
      <c r="AI37" s="9" t="n"/>
      <c r="AJ37" s="9" t="n"/>
      <c r="AK37" s="9" t="n"/>
      <c r="AL37" s="11">
        <f>AL36</f>
        <v/>
      </c>
      <c r="AM37" s="11">
        <f>AM36</f>
        <v/>
      </c>
      <c r="AN37" s="9" t="n"/>
      <c r="AO37" s="9" t="n"/>
      <c r="AP37" s="11">
        <f>AP36</f>
        <v/>
      </c>
      <c r="AQ37" s="9" t="n"/>
      <c r="AR37" s="9" t="n"/>
      <c r="AS37" s="9" t="n"/>
      <c r="AT37" s="9" t="n"/>
      <c r="AU37" s="9" t="n"/>
      <c r="AV37" s="11">
        <f>AV36</f>
        <v/>
      </c>
      <c r="AW37" s="9" t="n"/>
      <c r="AX37" s="9" t="n"/>
      <c r="AY37" s="9" t="n"/>
      <c r="AZ37" s="11">
        <f>AZ36</f>
        <v/>
      </c>
      <c r="BA37" s="9" t="n"/>
      <c r="BB37" s="11">
        <f>BB36</f>
        <v/>
      </c>
      <c r="BC37" s="9" t="n"/>
    </row>
  </sheetData>
  <mergeCells count="3">
    <mergeCell ref="A7:BC7"/>
    <mergeCell ref="A37:E37"/>
    <mergeCell ref="A36:E3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BC40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12" customWidth="1" min="3" max="3"/>
    <col width="22" customWidth="1" min="4" max="4"/>
    <col width="24" customWidth="1" min="5" max="5"/>
    <col width="16" customWidth="1" min="6" max="6"/>
    <col width="18" customWidth="1" min="7" max="7"/>
    <col width="10" customWidth="1" min="9" max="9"/>
    <col width="12" customWidth="1" min="10" max="10"/>
    <col width="10" customWidth="1" min="12" max="12"/>
    <col width="10" customWidth="1" min="14" max="14"/>
    <col width="10" customWidth="1" min="16" max="16"/>
    <col width="11" customWidth="1" min="18" max="18"/>
    <col width="14" customWidth="1" min="19" max="19"/>
    <col width="16" customWidth="1" min="20" max="20"/>
    <col width="18" customWidth="1" min="21" max="21"/>
    <col width="16" customWidth="1" min="22" max="22"/>
    <col width="16" customWidth="1" min="23" max="23"/>
    <col width="13" customWidth="1" min="24" max="24"/>
    <col width="13" customWidth="1" min="25" max="25"/>
    <col width="14" customWidth="1" min="26" max="26"/>
    <col width="14" customWidth="1" min="27" max="27"/>
    <col width="16" customWidth="1" min="29" max="29"/>
    <col width="14" customWidth="1" min="30" max="30"/>
    <col width="15" customWidth="1" min="31" max="31"/>
    <col width="18" customWidth="1" min="33" max="33"/>
    <col width="14" customWidth="1" min="34" max="34"/>
    <col width="18" customWidth="1" min="38" max="38"/>
    <col width="14" customWidth="1" min="39" max="39"/>
    <col width="14" customWidth="1" min="42" max="42"/>
    <col width="15" customWidth="1" min="43" max="43"/>
    <col width="10" customWidth="1" min="44" max="44"/>
    <col width="16" customWidth="1" min="46" max="46"/>
    <col width="16" customWidth="1" min="47" max="47"/>
    <col width="15" customWidth="1" min="48" max="48"/>
    <col width="12" customWidth="1" min="52" max="52"/>
    <col width="18" customWidth="1" min="54" max="54"/>
  </cols>
  <sheetData>
    <row r="2">
      <c r="A2" s="24" t="inlineStr">
        <is>
          <t>BẢNG THANH TOÁN TIỀN LƯƠNG THÁNG 08 NĂM 2026</t>
        </is>
      </c>
    </row>
    <row r="3">
      <c r="A3" s="25" t="inlineStr">
        <is>
          <t>CÔNG TY CỔ PHẦN XÂY DỰNG HẠ TẦNG FECON - KHỐI LAO ĐỘNG PHỔ THÔNG (LDPT)</t>
        </is>
      </c>
    </row>
    <row r="6" ht="28" customHeight="1">
      <c r="A6" s="13" t="inlineStr">
        <is>
          <t>STT</t>
        </is>
      </c>
      <c r="C6" s="13" t="inlineStr">
        <is>
          <t>Mã NV</t>
        </is>
      </c>
      <c r="D6" s="13" t="inlineStr">
        <is>
          <t>Họ tên</t>
        </is>
      </c>
      <c r="E6" s="13" t="inlineStr">
        <is>
          <t>Chức vụ</t>
        </is>
      </c>
      <c r="F6" s="13" t="inlineStr">
        <is>
          <t>Mức lương cơ bản</t>
        </is>
      </c>
      <c r="G6" s="13" t="inlineStr">
        <is>
          <t>Mức thưởng hiệu suất</t>
        </is>
      </c>
      <c r="I6" s="13" t="inlineStr">
        <is>
          <t>Hệ số công</t>
        </is>
      </c>
      <c r="J6" s="13" t="inlineStr">
        <is>
          <t>Ngày công tháng</t>
        </is>
      </c>
      <c r="L6" s="13" t="inlineStr">
        <is>
          <t>Công CN</t>
        </is>
      </c>
      <c r="N6" s="13" t="inlineStr">
        <is>
          <t>Công WFH</t>
        </is>
      </c>
      <c r="P6" s="13" t="inlineStr">
        <is>
          <t>Chờ việc</t>
        </is>
      </c>
      <c r="R6" s="13" t="inlineStr">
        <is>
          <t>Công ăn ca</t>
        </is>
      </c>
      <c r="S6" s="13" t="inlineStr">
        <is>
          <t>Giờ làm thêm quy đổi</t>
        </is>
      </c>
      <c r="T6" s="13" t="inlineStr">
        <is>
          <t>Tiền Lương cơ bản</t>
        </is>
      </c>
      <c r="U6" s="13" t="inlineStr">
        <is>
          <t>Tiền thưởng hiệu suất</t>
        </is>
      </c>
      <c r="V6" s="13" t="inlineStr">
        <is>
          <t>Lương ngoài giờ</t>
        </is>
      </c>
      <c r="W6" s="13" t="inlineStr">
        <is>
          <t>Lương ngày chủ nhật</t>
        </is>
      </c>
      <c r="X6" s="13" t="inlineStr">
        <is>
          <t>Hỗ trợ ăn ca</t>
        </is>
      </c>
      <c r="Y6" s="13" t="inlineStr">
        <is>
          <t>Hỗ trợ điện thoại</t>
        </is>
      </c>
      <c r="Z6" s="13" t="inlineStr">
        <is>
          <t>Lương trách nhiệm</t>
        </is>
      </c>
      <c r="AA6" s="13" t="inlineStr">
        <is>
          <t>Lương kiêm nhiệm</t>
        </is>
      </c>
      <c r="AC6" s="13" t="inlineStr">
        <is>
          <t>Thù lao HĐQT/CTV</t>
        </is>
      </c>
      <c r="AD6" s="13" t="inlineStr">
        <is>
          <t>Hỗ trợ đi lại</t>
        </is>
      </c>
      <c r="AE6" s="13" t="inlineStr">
        <is>
          <t>Thưởng HQKD / Khác</t>
        </is>
      </c>
      <c r="AG6" s="13" t="inlineStr">
        <is>
          <t>TỔNG THU NHẬP</t>
        </is>
      </c>
      <c r="AH6" s="13" t="inlineStr">
        <is>
          <t>Ăn trưa miễn thuế</t>
        </is>
      </c>
      <c r="AL6" s="13" t="inlineStr">
        <is>
          <t>Tổng thu nhập chịu thuế</t>
        </is>
      </c>
      <c r="AM6" s="13" t="inlineStr">
        <is>
          <t>Thưởng 02.09</t>
        </is>
      </c>
      <c r="AP6" s="13" t="inlineStr">
        <is>
          <t>BHXH 10.5%</t>
        </is>
      </c>
      <c r="AQ6" s="13" t="inlineStr">
        <is>
          <t>Giảm trừ bản thân</t>
        </is>
      </c>
      <c r="AR6" s="13" t="inlineStr">
        <is>
          <t>Số người PT</t>
        </is>
      </c>
      <c r="AT6" s="13" t="inlineStr">
        <is>
          <t>Giảm trừ gia cảnh</t>
        </is>
      </c>
      <c r="AU6" s="13" t="inlineStr">
        <is>
          <t>Thu nhập tính thuế</t>
        </is>
      </c>
      <c r="AV6" s="13" t="inlineStr">
        <is>
          <t>Thuế TNCN</t>
        </is>
      </c>
      <c r="AZ6" s="13" t="inlineStr">
        <is>
          <t>Đoàn phí CĐ</t>
        </is>
      </c>
      <c r="BB6" s="13" t="inlineStr">
        <is>
          <t>THỰC LĨNH</t>
        </is>
      </c>
    </row>
    <row r="7">
      <c r="A7" s="16" t="inlineStr">
        <is>
          <t>9- PHÒNG QUẢN LÝ THI CÔNG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  <c r="AO7" s="5" t="n"/>
      <c r="AP7" s="5" t="n"/>
      <c r="AQ7" s="5" t="n"/>
      <c r="AR7" s="5" t="n"/>
      <c r="AS7" s="5" t="n"/>
      <c r="AT7" s="5" t="n"/>
      <c r="AU7" s="5" t="n"/>
      <c r="AV7" s="5" t="n"/>
      <c r="AW7" s="5" t="n"/>
      <c r="AX7" s="5" t="n"/>
      <c r="AY7" s="5" t="n"/>
      <c r="AZ7" s="5" t="n"/>
      <c r="BA7" s="5" t="n"/>
      <c r="BB7" s="5" t="n"/>
      <c r="BC7" s="5" t="n"/>
    </row>
    <row r="8">
      <c r="A8" s="17" t="n">
        <v>1</v>
      </c>
      <c r="C8" s="17" t="inlineStr">
        <is>
          <t>10010245</t>
        </is>
      </c>
      <c r="D8" s="18" t="inlineStr">
        <is>
          <t>Thân Văn Chiến</t>
        </is>
      </c>
      <c r="E8" s="18" t="inlineStr">
        <is>
          <t>Công nhân LĐPT</t>
        </is>
      </c>
      <c r="F8" s="26" t="n">
        <v>6000000</v>
      </c>
      <c r="G8" s="26" t="n">
        <v>10000000</v>
      </c>
      <c r="I8" s="17" t="n">
        <v>1</v>
      </c>
      <c r="J8" s="21">
        <f>Cham_Cong_Hang_Ngay!AK185</f>
        <v/>
      </c>
      <c r="L8" s="17">
        <f>Cham_Cong_Hang_Ngay!AO185</f>
        <v/>
      </c>
      <c r="N8" s="17" t="n">
        <v>0</v>
      </c>
      <c r="P8" s="17" t="n">
        <v>0</v>
      </c>
      <c r="R8" s="17">
        <f>Cham_Cong_Hang_Ngay!AP185</f>
        <v/>
      </c>
      <c r="S8" s="21">
        <f>Cham_Cong_Hang_Ngay!AQ185</f>
        <v/>
      </c>
      <c r="T8" s="26">
        <f>ROUND(F8/26*(J8+N8+P8),0)</f>
        <v/>
      </c>
      <c r="U8" s="26">
        <f>ROUND((G8*I8)/26*(J8+N8*0.5+P8*0.5),0)</f>
        <v/>
      </c>
      <c r="V8" s="26">
        <f>ROUND((F8+G8*I8)/26/8*S8,0)</f>
        <v/>
      </c>
      <c r="W8" s="26">
        <f>ROUND((F8+G8*I8)/26*L8,0)</f>
        <v/>
      </c>
      <c r="X8" s="26">
        <f>ROUND(R8*50000,0)</f>
        <v/>
      </c>
      <c r="Y8" s="26" t="n">
        <v>0</v>
      </c>
      <c r="Z8" s="26" t="n">
        <v>0</v>
      </c>
      <c r="AA8" s="26" t="n">
        <v>0</v>
      </c>
      <c r="AC8" s="26" t="n">
        <v>0</v>
      </c>
      <c r="AD8" s="26" t="n">
        <v>0</v>
      </c>
      <c r="AE8" s="26" t="n">
        <v>0</v>
      </c>
      <c r="AG8" s="27">
        <f>SUM(T8:AF8)</f>
        <v/>
      </c>
      <c r="AH8" s="26">
        <f>IF(X8&lt;=1200000,X8,1200000)</f>
        <v/>
      </c>
      <c r="AL8" s="26">
        <f>AG8-(AH8+Y8+V8)</f>
        <v/>
      </c>
      <c r="AM8" s="26" t="n">
        <v>0</v>
      </c>
      <c r="AP8" s="26" t="n">
        <v>573300</v>
      </c>
      <c r="AQ8" s="26" t="n">
        <v>15500000</v>
      </c>
      <c r="AR8" s="17" t="n">
        <v>0</v>
      </c>
      <c r="AT8" s="26">
        <f>AQ8+AR8*6200000</f>
        <v/>
      </c>
      <c r="AU8" s="26">
        <f>IF((AL8+AM8-AP8-AT8)&lt;0,0,(AL8+AM8-AP8-AT8))</f>
        <v/>
      </c>
      <c r="AV8" s="26">
        <f>ROUND(IF(AU8&lt;=10000000,AU8*5%,IF(AU8&lt;=30000000,AU8*10%-500000,IF(AU8&lt;=60000000,AU8*20%-3500000,IF(AU8&lt;=100000000,AU8*30%-9500000,AU8*35%-14500000)))),0)</f>
        <v/>
      </c>
      <c r="AZ8" s="26">
        <f>ROUND(F8*0.5%,0)</f>
        <v/>
      </c>
      <c r="BB8" s="7">
        <f>ROUND(AG8-AP8-AV8-AZ8,0)</f>
        <v/>
      </c>
    </row>
    <row r="9">
      <c r="A9" s="17" t="n">
        <v>2</v>
      </c>
      <c r="C9" s="17" t="inlineStr">
        <is>
          <t>10010250</t>
        </is>
      </c>
      <c r="D9" s="18" t="inlineStr">
        <is>
          <t>Ngô Văn Hùng</t>
        </is>
      </c>
      <c r="E9" s="18" t="inlineStr">
        <is>
          <t>Công nhân LĐPT</t>
        </is>
      </c>
      <c r="F9" s="26" t="n">
        <v>6000000</v>
      </c>
      <c r="G9" s="26" t="n">
        <v>10000000</v>
      </c>
      <c r="I9" s="17" t="n">
        <v>1</v>
      </c>
      <c r="J9" s="21">
        <f>Cham_Cong_Hang_Ngay!AK186</f>
        <v/>
      </c>
      <c r="L9" s="17">
        <f>Cham_Cong_Hang_Ngay!AO186</f>
        <v/>
      </c>
      <c r="N9" s="17" t="n">
        <v>0</v>
      </c>
      <c r="P9" s="17" t="n">
        <v>0</v>
      </c>
      <c r="R9" s="17">
        <f>Cham_Cong_Hang_Ngay!AP186</f>
        <v/>
      </c>
      <c r="S9" s="21">
        <f>Cham_Cong_Hang_Ngay!AQ186</f>
        <v/>
      </c>
      <c r="T9" s="26">
        <f>ROUND(F9/26*(J9+N9+P9),0)</f>
        <v/>
      </c>
      <c r="U9" s="26">
        <f>ROUND((G9*I9)/26*(J9+N9*0.5+P9*0.5),0)</f>
        <v/>
      </c>
      <c r="V9" s="26">
        <f>ROUND((F9+G9*I9)/26/8*S9,0)</f>
        <v/>
      </c>
      <c r="W9" s="26">
        <f>ROUND((F9+G9*I9)/26*L9,0)</f>
        <v/>
      </c>
      <c r="X9" s="26">
        <f>ROUND(R9*50000,0)</f>
        <v/>
      </c>
      <c r="Y9" s="26" t="n">
        <v>0</v>
      </c>
      <c r="Z9" s="26" t="n">
        <v>0</v>
      </c>
      <c r="AA9" s="26" t="n">
        <v>0</v>
      </c>
      <c r="AC9" s="26" t="n">
        <v>0</v>
      </c>
      <c r="AD9" s="26" t="n">
        <v>0</v>
      </c>
      <c r="AE9" s="26" t="n">
        <v>0</v>
      </c>
      <c r="AG9" s="27">
        <f>SUM(T9:AF9)</f>
        <v/>
      </c>
      <c r="AH9" s="26">
        <f>IF(X9&lt;=1200000,X9,1200000)</f>
        <v/>
      </c>
      <c r="AL9" s="26">
        <f>AG9-(AH9+Y9+V9)</f>
        <v/>
      </c>
      <c r="AM9" s="26" t="n">
        <v>0</v>
      </c>
      <c r="AP9" s="26" t="n">
        <v>573300</v>
      </c>
      <c r="AQ9" s="26" t="n">
        <v>15500000</v>
      </c>
      <c r="AR9" s="17" t="n">
        <v>0</v>
      </c>
      <c r="AT9" s="26">
        <f>AQ9+AR9*6200000</f>
        <v/>
      </c>
      <c r="AU9" s="26">
        <f>IF((AL9+AM9-AP9-AT9)&lt;0,0,(AL9+AM9-AP9-AT9))</f>
        <v/>
      </c>
      <c r="AV9" s="26">
        <f>ROUND(IF(AU9&lt;=10000000,AU9*5%,IF(AU9&lt;=30000000,AU9*10%-500000,IF(AU9&lt;=60000000,AU9*20%-3500000,IF(AU9&lt;=100000000,AU9*30%-9500000,AU9*35%-14500000)))),0)</f>
        <v/>
      </c>
      <c r="AZ9" s="26">
        <f>ROUND(F9*0.5%,0)</f>
        <v/>
      </c>
      <c r="BB9" s="7">
        <f>ROUND(AG9-AP9-AV9-AZ9,0)</f>
        <v/>
      </c>
    </row>
    <row r="10">
      <c r="A10" s="17" t="n">
        <v>3</v>
      </c>
      <c r="C10" s="17" t="inlineStr">
        <is>
          <t>10010251</t>
        </is>
      </c>
      <c r="D10" s="18" t="inlineStr">
        <is>
          <t>Ngô Văn Vĩ</t>
        </is>
      </c>
      <c r="E10" s="18" t="inlineStr">
        <is>
          <t>Công nhân LĐPT</t>
        </is>
      </c>
      <c r="F10" s="26" t="n">
        <v>6000000</v>
      </c>
      <c r="G10" s="26" t="n">
        <v>10000000</v>
      </c>
      <c r="I10" s="17" t="n">
        <v>1</v>
      </c>
      <c r="J10" s="21">
        <f>Cham_Cong_Hang_Ngay!AK187</f>
        <v/>
      </c>
      <c r="L10" s="17">
        <f>Cham_Cong_Hang_Ngay!AO187</f>
        <v/>
      </c>
      <c r="N10" s="17" t="n">
        <v>0</v>
      </c>
      <c r="P10" s="17" t="n">
        <v>0</v>
      </c>
      <c r="R10" s="17">
        <f>Cham_Cong_Hang_Ngay!AP187</f>
        <v/>
      </c>
      <c r="S10" s="21">
        <f>Cham_Cong_Hang_Ngay!AQ187</f>
        <v/>
      </c>
      <c r="T10" s="26">
        <f>ROUND(F10/26*(J10+N10+P10),0)</f>
        <v/>
      </c>
      <c r="U10" s="26">
        <f>ROUND((G10*I10)/26*(J10+N10*0.5+P10*0.5),0)</f>
        <v/>
      </c>
      <c r="V10" s="26">
        <f>ROUND((F10+G10*I10)/26/8*S10,0)</f>
        <v/>
      </c>
      <c r="W10" s="26">
        <f>ROUND((F10+G10*I10)/26*L10,0)</f>
        <v/>
      </c>
      <c r="X10" s="26">
        <f>ROUND(R10*50000,0)</f>
        <v/>
      </c>
      <c r="Y10" s="26" t="n">
        <v>0</v>
      </c>
      <c r="Z10" s="26" t="n">
        <v>0</v>
      </c>
      <c r="AA10" s="26" t="n">
        <v>0</v>
      </c>
      <c r="AC10" s="26" t="n">
        <v>0</v>
      </c>
      <c r="AD10" s="26" t="n">
        <v>0</v>
      </c>
      <c r="AE10" s="26" t="n">
        <v>0</v>
      </c>
      <c r="AG10" s="27">
        <f>SUM(T10:AF10)</f>
        <v/>
      </c>
      <c r="AH10" s="26">
        <f>IF(X10&lt;=1200000,X10,1200000)</f>
        <v/>
      </c>
      <c r="AL10" s="26">
        <f>AG10-(AH10+Y10+V10)</f>
        <v/>
      </c>
      <c r="AM10" s="26" t="n">
        <v>0</v>
      </c>
      <c r="AP10" s="26" t="n">
        <v>573300</v>
      </c>
      <c r="AQ10" s="26" t="n">
        <v>15500000</v>
      </c>
      <c r="AR10" s="17" t="n">
        <v>0</v>
      </c>
      <c r="AT10" s="26">
        <f>AQ10+AR10*6200000</f>
        <v/>
      </c>
      <c r="AU10" s="26">
        <f>IF((AL10+AM10-AP10-AT10)&lt;0,0,(AL10+AM10-AP10-AT10))</f>
        <v/>
      </c>
      <c r="AV10" s="26">
        <f>ROUND(IF(AU10&lt;=10000000,AU10*5%,IF(AU10&lt;=30000000,AU10*10%-500000,IF(AU10&lt;=60000000,AU10*20%-3500000,IF(AU10&lt;=100000000,AU10*30%-9500000,AU10*35%-14500000)))),0)</f>
        <v/>
      </c>
      <c r="AZ10" s="26">
        <f>ROUND(F10*0.5%,0)</f>
        <v/>
      </c>
      <c r="BB10" s="7">
        <f>ROUND(AG10-AP10-AV10-AZ10,0)</f>
        <v/>
      </c>
    </row>
    <row r="11">
      <c r="A11" s="17" t="n">
        <v>4</v>
      </c>
      <c r="C11" s="17" t="inlineStr">
        <is>
          <t>10010257</t>
        </is>
      </c>
      <c r="D11" s="18" t="inlineStr">
        <is>
          <t>Nguyễn Văn Lưu</t>
        </is>
      </c>
      <c r="E11" s="18" t="inlineStr">
        <is>
          <t>Công nhân LĐPT</t>
        </is>
      </c>
      <c r="F11" s="26" t="n">
        <v>6000000</v>
      </c>
      <c r="G11" s="26" t="n">
        <v>10000000</v>
      </c>
      <c r="I11" s="17" t="n">
        <v>1</v>
      </c>
      <c r="J11" s="21">
        <f>Cham_Cong_Hang_Ngay!AK188</f>
        <v/>
      </c>
      <c r="L11" s="17">
        <f>Cham_Cong_Hang_Ngay!AO188</f>
        <v/>
      </c>
      <c r="N11" s="17" t="n">
        <v>0</v>
      </c>
      <c r="P11" s="17" t="n">
        <v>0</v>
      </c>
      <c r="R11" s="17">
        <f>Cham_Cong_Hang_Ngay!AP188</f>
        <v/>
      </c>
      <c r="S11" s="21">
        <f>Cham_Cong_Hang_Ngay!AQ188</f>
        <v/>
      </c>
      <c r="T11" s="26">
        <f>ROUND(F11/26*(J11+N11+P11),0)</f>
        <v/>
      </c>
      <c r="U11" s="26">
        <f>ROUND((G11*I11)/26*(J11+N11*0.5+P11*0.5),0)</f>
        <v/>
      </c>
      <c r="V11" s="26">
        <f>ROUND((F11+G11*I11)/26/8*S11,0)</f>
        <v/>
      </c>
      <c r="W11" s="26">
        <f>ROUND((F11+G11*I11)/26*L11,0)</f>
        <v/>
      </c>
      <c r="X11" s="26">
        <f>ROUND(R11*50000,0)</f>
        <v/>
      </c>
      <c r="Y11" s="26" t="n">
        <v>0</v>
      </c>
      <c r="Z11" s="26" t="n">
        <v>0</v>
      </c>
      <c r="AA11" s="26" t="n">
        <v>0</v>
      </c>
      <c r="AC11" s="26" t="n">
        <v>0</v>
      </c>
      <c r="AD11" s="26" t="n">
        <v>0</v>
      </c>
      <c r="AE11" s="26" t="n">
        <v>0</v>
      </c>
      <c r="AG11" s="27">
        <f>SUM(T11:AF11)</f>
        <v/>
      </c>
      <c r="AH11" s="26">
        <f>IF(X11&lt;=1200000,X11,1200000)</f>
        <v/>
      </c>
      <c r="AL11" s="26">
        <f>AG11-(AH11+Y11+V11)</f>
        <v/>
      </c>
      <c r="AM11" s="26" t="n">
        <v>0</v>
      </c>
      <c r="AP11" s="26" t="n">
        <v>573300</v>
      </c>
      <c r="AQ11" s="26" t="n">
        <v>15500000</v>
      </c>
      <c r="AR11" s="17" t="n">
        <v>0</v>
      </c>
      <c r="AT11" s="26">
        <f>AQ11+AR11*6200000</f>
        <v/>
      </c>
      <c r="AU11" s="26">
        <f>IF((AL11+AM11-AP11-AT11)&lt;0,0,(AL11+AM11-AP11-AT11))</f>
        <v/>
      </c>
      <c r="AV11" s="26">
        <f>ROUND(IF(AU11&lt;=10000000,AU11*5%,IF(AU11&lt;=30000000,AU11*10%-500000,IF(AU11&lt;=60000000,AU11*20%-3500000,IF(AU11&lt;=100000000,AU11*30%-9500000,AU11*35%-14500000)))),0)</f>
        <v/>
      </c>
      <c r="AZ11" s="26">
        <f>ROUND(F11*0.5%,0)</f>
        <v/>
      </c>
      <c r="BB11" s="7">
        <f>ROUND(AG11-AP11-AV11-AZ11,0)</f>
        <v/>
      </c>
    </row>
    <row r="12">
      <c r="A12" s="17" t="n">
        <v>5</v>
      </c>
      <c r="C12" s="17" t="inlineStr">
        <is>
          <t>10010467</t>
        </is>
      </c>
      <c r="D12" s="18" t="inlineStr">
        <is>
          <t>Nguyễn Thị Vui</t>
        </is>
      </c>
      <c r="E12" s="18" t="inlineStr">
        <is>
          <t>Công nhân LĐPT</t>
        </is>
      </c>
      <c r="F12" s="26" t="n">
        <v>6000000</v>
      </c>
      <c r="G12" s="26" t="n">
        <v>10000000</v>
      </c>
      <c r="I12" s="17" t="n">
        <v>1</v>
      </c>
      <c r="J12" s="21">
        <f>Cham_Cong_Hang_Ngay!AK189</f>
        <v/>
      </c>
      <c r="L12" s="17">
        <f>Cham_Cong_Hang_Ngay!AO189</f>
        <v/>
      </c>
      <c r="N12" s="17" t="n">
        <v>0</v>
      </c>
      <c r="P12" s="17" t="n">
        <v>0</v>
      </c>
      <c r="R12" s="17">
        <f>Cham_Cong_Hang_Ngay!AP189</f>
        <v/>
      </c>
      <c r="S12" s="21">
        <f>Cham_Cong_Hang_Ngay!AQ189</f>
        <v/>
      </c>
      <c r="T12" s="26">
        <f>ROUND(F12/26*(J12+N12+P12),0)</f>
        <v/>
      </c>
      <c r="U12" s="26">
        <f>ROUND((G12*I12)/26*(J12+N12*0.5+P12*0.5),0)</f>
        <v/>
      </c>
      <c r="V12" s="26">
        <f>ROUND((F12+G12*I12)/26/8*S12,0)</f>
        <v/>
      </c>
      <c r="W12" s="26">
        <f>ROUND((F12+G12*I12)/26*L12,0)</f>
        <v/>
      </c>
      <c r="X12" s="26">
        <f>ROUND(R12*50000,0)</f>
        <v/>
      </c>
      <c r="Y12" s="26" t="n">
        <v>0</v>
      </c>
      <c r="Z12" s="26" t="n">
        <v>0</v>
      </c>
      <c r="AA12" s="26" t="n">
        <v>0</v>
      </c>
      <c r="AC12" s="26" t="n">
        <v>0</v>
      </c>
      <c r="AD12" s="26" t="n">
        <v>0</v>
      </c>
      <c r="AE12" s="26" t="n">
        <v>0</v>
      </c>
      <c r="AG12" s="27">
        <f>SUM(T12:AF12)</f>
        <v/>
      </c>
      <c r="AH12" s="26">
        <f>IF(X12&lt;=1200000,X12,1200000)</f>
        <v/>
      </c>
      <c r="AL12" s="26">
        <f>AG12-(AH12+Y12+V12)</f>
        <v/>
      </c>
      <c r="AM12" s="26" t="n">
        <v>0</v>
      </c>
      <c r="AP12" s="26" t="n">
        <v>573300</v>
      </c>
      <c r="AQ12" s="26" t="n">
        <v>15500000</v>
      </c>
      <c r="AR12" s="17" t="n">
        <v>0</v>
      </c>
      <c r="AT12" s="26">
        <f>AQ12+AR12*6200000</f>
        <v/>
      </c>
      <c r="AU12" s="26">
        <f>IF((AL12+AM12-AP12-AT12)&lt;0,0,(AL12+AM12-AP12-AT12))</f>
        <v/>
      </c>
      <c r="AV12" s="26">
        <f>ROUND(IF(AU12&lt;=10000000,AU12*5%,IF(AU12&lt;=30000000,AU12*10%-500000,IF(AU12&lt;=60000000,AU12*20%-3500000,IF(AU12&lt;=100000000,AU12*30%-9500000,AU12*35%-14500000)))),0)</f>
        <v/>
      </c>
      <c r="AZ12" s="26">
        <f>ROUND(F12*0.5%,0)</f>
        <v/>
      </c>
      <c r="BB12" s="7">
        <f>ROUND(AG12-AP12-AV12-AZ12,0)</f>
        <v/>
      </c>
    </row>
    <row r="13">
      <c r="A13" s="17" t="n">
        <v>6</v>
      </c>
      <c r="C13" s="17" t="inlineStr">
        <is>
          <t>10010472</t>
        </is>
      </c>
      <c r="D13" s="18" t="inlineStr">
        <is>
          <t>Trần Văn Mùi</t>
        </is>
      </c>
      <c r="E13" s="18" t="inlineStr">
        <is>
          <t>Công nhân LĐPT</t>
        </is>
      </c>
      <c r="F13" s="26" t="n">
        <v>6000000</v>
      </c>
      <c r="G13" s="26" t="n">
        <v>10000000</v>
      </c>
      <c r="I13" s="17" t="n">
        <v>1</v>
      </c>
      <c r="J13" s="21">
        <f>Cham_Cong_Hang_Ngay!AK190</f>
        <v/>
      </c>
      <c r="L13" s="17">
        <f>Cham_Cong_Hang_Ngay!AO190</f>
        <v/>
      </c>
      <c r="N13" s="17" t="n">
        <v>0</v>
      </c>
      <c r="P13" s="17" t="n">
        <v>0</v>
      </c>
      <c r="R13" s="17">
        <f>Cham_Cong_Hang_Ngay!AP190</f>
        <v/>
      </c>
      <c r="S13" s="21">
        <f>Cham_Cong_Hang_Ngay!AQ190</f>
        <v/>
      </c>
      <c r="T13" s="26">
        <f>ROUND(F13/26*(J13+N13+P13),0)</f>
        <v/>
      </c>
      <c r="U13" s="26">
        <f>ROUND((G13*I13)/26*(J13+N13*0.5+P13*0.5),0)</f>
        <v/>
      </c>
      <c r="V13" s="26">
        <f>ROUND((F13+G13*I13)/26/8*S13,0)</f>
        <v/>
      </c>
      <c r="W13" s="26">
        <f>ROUND((F13+G13*I13)/26*L13,0)</f>
        <v/>
      </c>
      <c r="X13" s="26">
        <f>ROUND(R13*50000,0)</f>
        <v/>
      </c>
      <c r="Y13" s="26" t="n">
        <v>0</v>
      </c>
      <c r="Z13" s="26" t="n">
        <v>0</v>
      </c>
      <c r="AA13" s="26" t="n">
        <v>0</v>
      </c>
      <c r="AC13" s="26" t="n">
        <v>0</v>
      </c>
      <c r="AD13" s="26" t="n">
        <v>0</v>
      </c>
      <c r="AE13" s="26" t="n">
        <v>0</v>
      </c>
      <c r="AG13" s="27">
        <f>SUM(T13:AF13)</f>
        <v/>
      </c>
      <c r="AH13" s="26">
        <f>IF(X13&lt;=1200000,X13,1200000)</f>
        <v/>
      </c>
      <c r="AL13" s="26">
        <f>AG13-(AH13+Y13+V13)</f>
        <v/>
      </c>
      <c r="AM13" s="26" t="n">
        <v>0</v>
      </c>
      <c r="AP13" s="26" t="n">
        <v>573300</v>
      </c>
      <c r="AQ13" s="26" t="n">
        <v>15500000</v>
      </c>
      <c r="AR13" s="17" t="n">
        <v>0</v>
      </c>
      <c r="AT13" s="26">
        <f>AQ13+AR13*6200000</f>
        <v/>
      </c>
      <c r="AU13" s="26">
        <f>IF((AL13+AM13-AP13-AT13)&lt;0,0,(AL13+AM13-AP13-AT13))</f>
        <v/>
      </c>
      <c r="AV13" s="26">
        <f>ROUND(IF(AU13&lt;=10000000,AU13*5%,IF(AU13&lt;=30000000,AU13*10%-500000,IF(AU13&lt;=60000000,AU13*20%-3500000,IF(AU13&lt;=100000000,AU13*30%-9500000,AU13*35%-14500000)))),0)</f>
        <v/>
      </c>
      <c r="AZ13" s="26">
        <f>ROUND(F13*0.5%,0)</f>
        <v/>
      </c>
      <c r="BB13" s="7">
        <f>ROUND(AG13-AP13-AV13-AZ13,0)</f>
        <v/>
      </c>
    </row>
    <row r="14">
      <c r="A14" s="17" t="n">
        <v>7</v>
      </c>
      <c r="C14" s="17" t="inlineStr">
        <is>
          <t>10010474</t>
        </is>
      </c>
      <c r="D14" s="18" t="inlineStr">
        <is>
          <t>Nguyễn Đình Đồng</t>
        </is>
      </c>
      <c r="E14" s="18" t="inlineStr">
        <is>
          <t>Công nhân LĐPT</t>
        </is>
      </c>
      <c r="F14" s="26" t="n">
        <v>6000000</v>
      </c>
      <c r="G14" s="26" t="n">
        <v>10000000</v>
      </c>
      <c r="I14" s="17" t="n">
        <v>1</v>
      </c>
      <c r="J14" s="21">
        <f>Cham_Cong_Hang_Ngay!AK191</f>
        <v/>
      </c>
      <c r="L14" s="17">
        <f>Cham_Cong_Hang_Ngay!AO191</f>
        <v/>
      </c>
      <c r="N14" s="17" t="n">
        <v>0</v>
      </c>
      <c r="P14" s="17" t="n">
        <v>0</v>
      </c>
      <c r="R14" s="17">
        <f>Cham_Cong_Hang_Ngay!AP191</f>
        <v/>
      </c>
      <c r="S14" s="21">
        <f>Cham_Cong_Hang_Ngay!AQ191</f>
        <v/>
      </c>
      <c r="T14" s="26">
        <f>ROUND(F14/26*(J14+N14+P14),0)</f>
        <v/>
      </c>
      <c r="U14" s="26">
        <f>ROUND((G14*I14)/26*(J14+N14*0.5+P14*0.5),0)</f>
        <v/>
      </c>
      <c r="V14" s="26">
        <f>ROUND((F14+G14*I14)/26/8*S14,0)</f>
        <v/>
      </c>
      <c r="W14" s="26">
        <f>ROUND((F14+G14*I14)/26*L14,0)</f>
        <v/>
      </c>
      <c r="X14" s="26">
        <f>ROUND(R14*50000,0)</f>
        <v/>
      </c>
      <c r="Y14" s="26" t="n">
        <v>0</v>
      </c>
      <c r="Z14" s="26" t="n">
        <v>0</v>
      </c>
      <c r="AA14" s="26" t="n">
        <v>0</v>
      </c>
      <c r="AC14" s="26" t="n">
        <v>0</v>
      </c>
      <c r="AD14" s="26" t="n">
        <v>0</v>
      </c>
      <c r="AE14" s="26" t="n">
        <v>0</v>
      </c>
      <c r="AG14" s="27">
        <f>SUM(T14:AF14)</f>
        <v/>
      </c>
      <c r="AH14" s="26">
        <f>IF(X14&lt;=1200000,X14,1200000)</f>
        <v/>
      </c>
      <c r="AL14" s="26">
        <f>AG14-(AH14+Y14+V14)</f>
        <v/>
      </c>
      <c r="AM14" s="26" t="n">
        <v>0</v>
      </c>
      <c r="AP14" s="26" t="n">
        <v>573300</v>
      </c>
      <c r="AQ14" s="26" t="n">
        <v>15500000</v>
      </c>
      <c r="AR14" s="17" t="n">
        <v>0</v>
      </c>
      <c r="AT14" s="26">
        <f>AQ14+AR14*6200000</f>
        <v/>
      </c>
      <c r="AU14" s="26">
        <f>IF((AL14+AM14-AP14-AT14)&lt;0,0,(AL14+AM14-AP14-AT14))</f>
        <v/>
      </c>
      <c r="AV14" s="26">
        <f>ROUND(IF(AU14&lt;=10000000,AU14*5%,IF(AU14&lt;=30000000,AU14*10%-500000,IF(AU14&lt;=60000000,AU14*20%-3500000,IF(AU14&lt;=100000000,AU14*30%-9500000,AU14*35%-14500000)))),0)</f>
        <v/>
      </c>
      <c r="AZ14" s="26">
        <f>ROUND(F14*0.5%,0)</f>
        <v/>
      </c>
      <c r="BB14" s="7">
        <f>ROUND(AG14-AP14-AV14-AZ14,0)</f>
        <v/>
      </c>
    </row>
    <row r="15">
      <c r="A15" s="17" t="n">
        <v>8</v>
      </c>
      <c r="C15" s="17" t="inlineStr">
        <is>
          <t>10010475</t>
        </is>
      </c>
      <c r="D15" s="18" t="inlineStr">
        <is>
          <t>Trịnh Thị Bẩy</t>
        </is>
      </c>
      <c r="E15" s="18" t="inlineStr">
        <is>
          <t>Công nhân LĐPT</t>
        </is>
      </c>
      <c r="F15" s="26" t="n">
        <v>6000000</v>
      </c>
      <c r="G15" s="26" t="n">
        <v>10000000</v>
      </c>
      <c r="I15" s="17" t="n">
        <v>1</v>
      </c>
      <c r="J15" s="21">
        <f>Cham_Cong_Hang_Ngay!AK192</f>
        <v/>
      </c>
      <c r="L15" s="17">
        <f>Cham_Cong_Hang_Ngay!AO192</f>
        <v/>
      </c>
      <c r="N15" s="17" t="n">
        <v>0</v>
      </c>
      <c r="P15" s="17" t="n">
        <v>0</v>
      </c>
      <c r="R15" s="17">
        <f>Cham_Cong_Hang_Ngay!AP192</f>
        <v/>
      </c>
      <c r="S15" s="21">
        <f>Cham_Cong_Hang_Ngay!AQ192</f>
        <v/>
      </c>
      <c r="T15" s="26">
        <f>ROUND(F15/26*(J15+N15+P15),0)</f>
        <v/>
      </c>
      <c r="U15" s="26">
        <f>ROUND((G15*I15)/26*(J15+N15*0.5+P15*0.5),0)</f>
        <v/>
      </c>
      <c r="V15" s="26">
        <f>ROUND((F15+G15*I15)/26/8*S15,0)</f>
        <v/>
      </c>
      <c r="W15" s="26">
        <f>ROUND((F15+G15*I15)/26*L15,0)</f>
        <v/>
      </c>
      <c r="X15" s="26">
        <f>ROUND(R15*50000,0)</f>
        <v/>
      </c>
      <c r="Y15" s="26" t="n">
        <v>0</v>
      </c>
      <c r="Z15" s="26" t="n">
        <v>0</v>
      </c>
      <c r="AA15" s="26" t="n">
        <v>0</v>
      </c>
      <c r="AC15" s="26" t="n">
        <v>0</v>
      </c>
      <c r="AD15" s="26" t="n">
        <v>0</v>
      </c>
      <c r="AE15" s="26" t="n">
        <v>0</v>
      </c>
      <c r="AG15" s="27">
        <f>SUM(T15:AF15)</f>
        <v/>
      </c>
      <c r="AH15" s="26">
        <f>IF(X15&lt;=1200000,X15,1200000)</f>
        <v/>
      </c>
      <c r="AL15" s="26">
        <f>AG15-(AH15+Y15+V15)</f>
        <v/>
      </c>
      <c r="AM15" s="26" t="n">
        <v>0</v>
      </c>
      <c r="AP15" s="26" t="n">
        <v>573300</v>
      </c>
      <c r="AQ15" s="26" t="n">
        <v>15500000</v>
      </c>
      <c r="AR15" s="17" t="n">
        <v>0</v>
      </c>
      <c r="AT15" s="26">
        <f>AQ15+AR15*6200000</f>
        <v/>
      </c>
      <c r="AU15" s="26">
        <f>IF((AL15+AM15-AP15-AT15)&lt;0,0,(AL15+AM15-AP15-AT15))</f>
        <v/>
      </c>
      <c r="AV15" s="26">
        <f>ROUND(IF(AU15&lt;=10000000,AU15*5%,IF(AU15&lt;=30000000,AU15*10%-500000,IF(AU15&lt;=60000000,AU15*20%-3500000,IF(AU15&lt;=100000000,AU15*30%-9500000,AU15*35%-14500000)))),0)</f>
        <v/>
      </c>
      <c r="AZ15" s="26">
        <f>ROUND(F15*0.5%,0)</f>
        <v/>
      </c>
      <c r="BB15" s="7">
        <f>ROUND(AG15-AP15-AV15-AZ15,0)</f>
        <v/>
      </c>
    </row>
    <row r="16">
      <c r="A16" s="17" t="n">
        <v>9</v>
      </c>
      <c r="C16" s="17" t="inlineStr">
        <is>
          <t>10010479</t>
        </is>
      </c>
      <c r="D16" s="18" t="inlineStr">
        <is>
          <t>Nguyễn Thị Kim Dung</t>
        </is>
      </c>
      <c r="E16" s="18" t="inlineStr">
        <is>
          <t>Công nhân LĐPT</t>
        </is>
      </c>
      <c r="F16" s="26" t="n">
        <v>6000000</v>
      </c>
      <c r="G16" s="26" t="n">
        <v>10000000</v>
      </c>
      <c r="I16" s="17" t="n">
        <v>1</v>
      </c>
      <c r="J16" s="21">
        <f>Cham_Cong_Hang_Ngay!AK193</f>
        <v/>
      </c>
      <c r="L16" s="17">
        <f>Cham_Cong_Hang_Ngay!AO193</f>
        <v/>
      </c>
      <c r="N16" s="17" t="n">
        <v>0</v>
      </c>
      <c r="P16" s="17" t="n">
        <v>0</v>
      </c>
      <c r="R16" s="17">
        <f>Cham_Cong_Hang_Ngay!AP193</f>
        <v/>
      </c>
      <c r="S16" s="21">
        <f>Cham_Cong_Hang_Ngay!AQ193</f>
        <v/>
      </c>
      <c r="T16" s="26">
        <f>ROUND(F16/26*(J16+N16+P16),0)</f>
        <v/>
      </c>
      <c r="U16" s="26">
        <f>ROUND((G16*I16)/26*(J16+N16*0.5+P16*0.5),0)</f>
        <v/>
      </c>
      <c r="V16" s="26">
        <f>ROUND((F16+G16*I16)/26/8*S16,0)</f>
        <v/>
      </c>
      <c r="W16" s="26">
        <f>ROUND((F16+G16*I16)/26*L16,0)</f>
        <v/>
      </c>
      <c r="X16" s="26">
        <f>ROUND(R16*50000,0)</f>
        <v/>
      </c>
      <c r="Y16" s="26" t="n">
        <v>0</v>
      </c>
      <c r="Z16" s="26" t="n">
        <v>0</v>
      </c>
      <c r="AA16" s="26" t="n">
        <v>0</v>
      </c>
      <c r="AC16" s="26" t="n">
        <v>0</v>
      </c>
      <c r="AD16" s="26" t="n">
        <v>0</v>
      </c>
      <c r="AE16" s="26" t="n">
        <v>0</v>
      </c>
      <c r="AG16" s="27">
        <f>SUM(T16:AF16)</f>
        <v/>
      </c>
      <c r="AH16" s="26">
        <f>IF(X16&lt;=1200000,X16,1200000)</f>
        <v/>
      </c>
      <c r="AL16" s="26">
        <f>AG16-(AH16+Y16+V16)</f>
        <v/>
      </c>
      <c r="AM16" s="26" t="n">
        <v>0</v>
      </c>
      <c r="AP16" s="26" t="n">
        <v>573300</v>
      </c>
      <c r="AQ16" s="26" t="n">
        <v>15500000</v>
      </c>
      <c r="AR16" s="17" t="n">
        <v>0</v>
      </c>
      <c r="AT16" s="26">
        <f>AQ16+AR16*6200000</f>
        <v/>
      </c>
      <c r="AU16" s="26">
        <f>IF((AL16+AM16-AP16-AT16)&lt;0,0,(AL16+AM16-AP16-AT16))</f>
        <v/>
      </c>
      <c r="AV16" s="26">
        <f>ROUND(IF(AU16&lt;=10000000,AU16*5%,IF(AU16&lt;=30000000,AU16*10%-500000,IF(AU16&lt;=60000000,AU16*20%-3500000,IF(AU16&lt;=100000000,AU16*30%-9500000,AU16*35%-14500000)))),0)</f>
        <v/>
      </c>
      <c r="AZ16" s="26">
        <f>ROUND(F16*0.5%,0)</f>
        <v/>
      </c>
      <c r="BB16" s="7">
        <f>ROUND(AG16-AP16-AV16-AZ16,0)</f>
        <v/>
      </c>
    </row>
    <row r="17">
      <c r="A17" s="17" t="n">
        <v>10</v>
      </c>
      <c r="C17" s="17" t="inlineStr">
        <is>
          <t>10010480</t>
        </is>
      </c>
      <c r="D17" s="18" t="inlineStr">
        <is>
          <t>Nguyễn Thanh Trường</t>
        </is>
      </c>
      <c r="E17" s="18" t="inlineStr">
        <is>
          <t>Công nhân LĐPT</t>
        </is>
      </c>
      <c r="F17" s="26" t="n">
        <v>6000000</v>
      </c>
      <c r="G17" s="26" t="n">
        <v>10000000</v>
      </c>
      <c r="I17" s="17" t="n">
        <v>1</v>
      </c>
      <c r="J17" s="21">
        <f>Cham_Cong_Hang_Ngay!AK194</f>
        <v/>
      </c>
      <c r="L17" s="17">
        <f>Cham_Cong_Hang_Ngay!AO194</f>
        <v/>
      </c>
      <c r="N17" s="17" t="n">
        <v>0</v>
      </c>
      <c r="P17" s="17" t="n">
        <v>0</v>
      </c>
      <c r="R17" s="17">
        <f>Cham_Cong_Hang_Ngay!AP194</f>
        <v/>
      </c>
      <c r="S17" s="21">
        <f>Cham_Cong_Hang_Ngay!AQ194</f>
        <v/>
      </c>
      <c r="T17" s="26">
        <f>ROUND(F17/26*(J17+N17+P17),0)</f>
        <v/>
      </c>
      <c r="U17" s="26">
        <f>ROUND((G17*I17)/26*(J17+N17*0.5+P17*0.5),0)</f>
        <v/>
      </c>
      <c r="V17" s="26">
        <f>ROUND((F17+G17*I17)/26/8*S17,0)</f>
        <v/>
      </c>
      <c r="W17" s="26">
        <f>ROUND((F17+G17*I17)/26*L17,0)</f>
        <v/>
      </c>
      <c r="X17" s="26">
        <f>ROUND(R17*50000,0)</f>
        <v/>
      </c>
      <c r="Y17" s="26" t="n">
        <v>0</v>
      </c>
      <c r="Z17" s="26" t="n">
        <v>0</v>
      </c>
      <c r="AA17" s="26" t="n">
        <v>0</v>
      </c>
      <c r="AC17" s="26" t="n">
        <v>0</v>
      </c>
      <c r="AD17" s="26" t="n">
        <v>0</v>
      </c>
      <c r="AE17" s="26" t="n">
        <v>0</v>
      </c>
      <c r="AG17" s="27">
        <f>SUM(T17:AF17)</f>
        <v/>
      </c>
      <c r="AH17" s="26">
        <f>IF(X17&lt;=1200000,X17,1200000)</f>
        <v/>
      </c>
      <c r="AL17" s="26">
        <f>AG17-(AH17+Y17+V17)</f>
        <v/>
      </c>
      <c r="AM17" s="26" t="n">
        <v>0</v>
      </c>
      <c r="AP17" s="26" t="n">
        <v>573300</v>
      </c>
      <c r="AQ17" s="26" t="n">
        <v>15500000</v>
      </c>
      <c r="AR17" s="17" t="n">
        <v>0</v>
      </c>
      <c r="AT17" s="26">
        <f>AQ17+AR17*6200000</f>
        <v/>
      </c>
      <c r="AU17" s="26">
        <f>IF((AL17+AM17-AP17-AT17)&lt;0,0,(AL17+AM17-AP17-AT17))</f>
        <v/>
      </c>
      <c r="AV17" s="26">
        <f>ROUND(IF(AU17&lt;=10000000,AU17*5%,IF(AU17&lt;=30000000,AU17*10%-500000,IF(AU17&lt;=60000000,AU17*20%-3500000,IF(AU17&lt;=100000000,AU17*30%-9500000,AU17*35%-14500000)))),0)</f>
        <v/>
      </c>
      <c r="AZ17" s="26">
        <f>ROUND(F17*0.5%,0)</f>
        <v/>
      </c>
      <c r="BB17" s="7">
        <f>ROUND(AG17-AP17-AV17-AZ17,0)</f>
        <v/>
      </c>
    </row>
    <row r="18">
      <c r="A18" s="17" t="n">
        <v>11</v>
      </c>
      <c r="C18" s="17" t="inlineStr">
        <is>
          <t>10010612</t>
        </is>
      </c>
      <c r="D18" s="18" t="inlineStr">
        <is>
          <t>Lê Văn Dễ</t>
        </is>
      </c>
      <c r="E18" s="18" t="inlineStr">
        <is>
          <t>Công nhân LĐPT</t>
        </is>
      </c>
      <c r="F18" s="26" t="n">
        <v>6000000</v>
      </c>
      <c r="G18" s="26" t="n">
        <v>10000000</v>
      </c>
      <c r="I18" s="17" t="n">
        <v>1</v>
      </c>
      <c r="J18" s="21">
        <f>Cham_Cong_Hang_Ngay!AK195</f>
        <v/>
      </c>
      <c r="L18" s="17">
        <f>Cham_Cong_Hang_Ngay!AO195</f>
        <v/>
      </c>
      <c r="N18" s="17" t="n">
        <v>0</v>
      </c>
      <c r="P18" s="17" t="n">
        <v>0</v>
      </c>
      <c r="R18" s="17">
        <f>Cham_Cong_Hang_Ngay!AP195</f>
        <v/>
      </c>
      <c r="S18" s="21">
        <f>Cham_Cong_Hang_Ngay!AQ195</f>
        <v/>
      </c>
      <c r="T18" s="26">
        <f>ROUND(F18/26*(J18+N18+P18),0)</f>
        <v/>
      </c>
      <c r="U18" s="26">
        <f>ROUND((G18*I18)/26*(J18+N18*0.5+P18*0.5),0)</f>
        <v/>
      </c>
      <c r="V18" s="26">
        <f>ROUND((F18+G18*I18)/26/8*S18,0)</f>
        <v/>
      </c>
      <c r="W18" s="26">
        <f>ROUND((F18+G18*I18)/26*L18,0)</f>
        <v/>
      </c>
      <c r="X18" s="26">
        <f>ROUND(R18*50000,0)</f>
        <v/>
      </c>
      <c r="Y18" s="26" t="n">
        <v>0</v>
      </c>
      <c r="Z18" s="26" t="n">
        <v>0</v>
      </c>
      <c r="AA18" s="26" t="n">
        <v>0</v>
      </c>
      <c r="AC18" s="26" t="n">
        <v>0</v>
      </c>
      <c r="AD18" s="26" t="n">
        <v>0</v>
      </c>
      <c r="AE18" s="26" t="n">
        <v>0</v>
      </c>
      <c r="AG18" s="27">
        <f>SUM(T18:AF18)</f>
        <v/>
      </c>
      <c r="AH18" s="26">
        <f>IF(X18&lt;=1200000,X18,1200000)</f>
        <v/>
      </c>
      <c r="AL18" s="26">
        <f>AG18-(AH18+Y18+V18)</f>
        <v/>
      </c>
      <c r="AM18" s="26" t="n">
        <v>0</v>
      </c>
      <c r="AP18" s="26" t="n">
        <v>573300</v>
      </c>
      <c r="AQ18" s="26" t="n">
        <v>15500000</v>
      </c>
      <c r="AR18" s="17" t="n">
        <v>0</v>
      </c>
      <c r="AT18" s="26">
        <f>AQ18+AR18*6200000</f>
        <v/>
      </c>
      <c r="AU18" s="26">
        <f>IF((AL18+AM18-AP18-AT18)&lt;0,0,(AL18+AM18-AP18-AT18))</f>
        <v/>
      </c>
      <c r="AV18" s="26">
        <f>ROUND(IF(AU18&lt;=10000000,AU18*5%,IF(AU18&lt;=30000000,AU18*10%-500000,IF(AU18&lt;=60000000,AU18*20%-3500000,IF(AU18&lt;=100000000,AU18*30%-9500000,AU18*35%-14500000)))),0)</f>
        <v/>
      </c>
      <c r="AZ18" s="26">
        <f>ROUND(F18*0.5%,0)</f>
        <v/>
      </c>
      <c r="BB18" s="7">
        <f>ROUND(AG18-AP18-AV18-AZ18,0)</f>
        <v/>
      </c>
    </row>
    <row r="19">
      <c r="A19" s="17" t="n">
        <v>12</v>
      </c>
      <c r="C19" s="17" t="inlineStr">
        <is>
          <t>10010614</t>
        </is>
      </c>
      <c r="D19" s="18" t="inlineStr">
        <is>
          <t>Lưu Ngọc Toản</t>
        </is>
      </c>
      <c r="E19" s="18" t="inlineStr">
        <is>
          <t>Công nhân LĐPT</t>
        </is>
      </c>
      <c r="F19" s="26" t="n">
        <v>6000000</v>
      </c>
      <c r="G19" s="26" t="n">
        <v>10000000</v>
      </c>
      <c r="I19" s="17" t="n">
        <v>1</v>
      </c>
      <c r="J19" s="21">
        <f>Cham_Cong_Hang_Ngay!AK196</f>
        <v/>
      </c>
      <c r="L19" s="17">
        <f>Cham_Cong_Hang_Ngay!AO196</f>
        <v/>
      </c>
      <c r="N19" s="17" t="n">
        <v>0</v>
      </c>
      <c r="P19" s="17" t="n">
        <v>0</v>
      </c>
      <c r="R19" s="17">
        <f>Cham_Cong_Hang_Ngay!AP196</f>
        <v/>
      </c>
      <c r="S19" s="21">
        <f>Cham_Cong_Hang_Ngay!AQ196</f>
        <v/>
      </c>
      <c r="T19" s="26">
        <f>ROUND(F19/26*(J19+N19+P19),0)</f>
        <v/>
      </c>
      <c r="U19" s="26">
        <f>ROUND((G19*I19)/26*(J19+N19*0.5+P19*0.5),0)</f>
        <v/>
      </c>
      <c r="V19" s="26">
        <f>ROUND((F19+G19*I19)/26/8*S19,0)</f>
        <v/>
      </c>
      <c r="W19" s="26">
        <f>ROUND((F19+G19*I19)/26*L19,0)</f>
        <v/>
      </c>
      <c r="X19" s="26">
        <f>ROUND(R19*50000,0)</f>
        <v/>
      </c>
      <c r="Y19" s="26" t="n">
        <v>0</v>
      </c>
      <c r="Z19" s="26" t="n">
        <v>0</v>
      </c>
      <c r="AA19" s="26" t="n">
        <v>0</v>
      </c>
      <c r="AC19" s="26" t="n">
        <v>0</v>
      </c>
      <c r="AD19" s="26" t="n">
        <v>0</v>
      </c>
      <c r="AE19" s="26" t="n">
        <v>0</v>
      </c>
      <c r="AG19" s="27">
        <f>SUM(T19:AF19)</f>
        <v/>
      </c>
      <c r="AH19" s="26">
        <f>IF(X19&lt;=1200000,X19,1200000)</f>
        <v/>
      </c>
      <c r="AL19" s="26">
        <f>AG19-(AH19+Y19+V19)</f>
        <v/>
      </c>
      <c r="AM19" s="26" t="n">
        <v>0</v>
      </c>
      <c r="AP19" s="26" t="n">
        <v>573300</v>
      </c>
      <c r="AQ19" s="26" t="n">
        <v>15500000</v>
      </c>
      <c r="AR19" s="17" t="n">
        <v>0</v>
      </c>
      <c r="AT19" s="26">
        <f>AQ19+AR19*6200000</f>
        <v/>
      </c>
      <c r="AU19" s="26">
        <f>IF((AL19+AM19-AP19-AT19)&lt;0,0,(AL19+AM19-AP19-AT19))</f>
        <v/>
      </c>
      <c r="AV19" s="26">
        <f>ROUND(IF(AU19&lt;=10000000,AU19*5%,IF(AU19&lt;=30000000,AU19*10%-500000,IF(AU19&lt;=60000000,AU19*20%-3500000,IF(AU19&lt;=100000000,AU19*30%-9500000,AU19*35%-14500000)))),0)</f>
        <v/>
      </c>
      <c r="AZ19" s="26">
        <f>ROUND(F19*0.5%,0)</f>
        <v/>
      </c>
      <c r="BB19" s="7">
        <f>ROUND(AG19-AP19-AV19-AZ19,0)</f>
        <v/>
      </c>
    </row>
    <row r="20">
      <c r="A20" s="17" t="n">
        <v>13</v>
      </c>
      <c r="C20" s="17" t="inlineStr">
        <is>
          <t>10011064</t>
        </is>
      </c>
      <c r="D20" s="18" t="inlineStr">
        <is>
          <t>Vũ Văn Mơ</t>
        </is>
      </c>
      <c r="E20" s="18" t="inlineStr">
        <is>
          <t>Công nhân LĐPT</t>
        </is>
      </c>
      <c r="F20" s="26" t="n">
        <v>6000000</v>
      </c>
      <c r="G20" s="26" t="n">
        <v>10000000</v>
      </c>
      <c r="I20" s="17" t="n">
        <v>1</v>
      </c>
      <c r="J20" s="21">
        <f>Cham_Cong_Hang_Ngay!AK197</f>
        <v/>
      </c>
      <c r="L20" s="17">
        <f>Cham_Cong_Hang_Ngay!AO197</f>
        <v/>
      </c>
      <c r="N20" s="17" t="n">
        <v>0</v>
      </c>
      <c r="P20" s="17" t="n">
        <v>0</v>
      </c>
      <c r="R20" s="17">
        <f>Cham_Cong_Hang_Ngay!AP197</f>
        <v/>
      </c>
      <c r="S20" s="21">
        <f>Cham_Cong_Hang_Ngay!AQ197</f>
        <v/>
      </c>
      <c r="T20" s="26">
        <f>ROUND(F20/26*(J20+N20+P20),0)</f>
        <v/>
      </c>
      <c r="U20" s="26">
        <f>ROUND((G20*I20)/26*(J20+N20*0.5+P20*0.5),0)</f>
        <v/>
      </c>
      <c r="V20" s="26">
        <f>ROUND((F20+G20*I20)/26/8*S20,0)</f>
        <v/>
      </c>
      <c r="W20" s="26">
        <f>ROUND((F20+G20*I20)/26*L20,0)</f>
        <v/>
      </c>
      <c r="X20" s="26">
        <f>ROUND(R20*50000,0)</f>
        <v/>
      </c>
      <c r="Y20" s="26" t="n">
        <v>0</v>
      </c>
      <c r="Z20" s="26" t="n">
        <v>0</v>
      </c>
      <c r="AA20" s="26" t="n">
        <v>0</v>
      </c>
      <c r="AC20" s="26" t="n">
        <v>0</v>
      </c>
      <c r="AD20" s="26" t="n">
        <v>0</v>
      </c>
      <c r="AE20" s="26" t="n">
        <v>0</v>
      </c>
      <c r="AG20" s="27">
        <f>SUM(T20:AF20)</f>
        <v/>
      </c>
      <c r="AH20" s="26">
        <f>IF(X20&lt;=1200000,X20,1200000)</f>
        <v/>
      </c>
      <c r="AL20" s="26">
        <f>AG20-(AH20+Y20+V20)</f>
        <v/>
      </c>
      <c r="AM20" s="26" t="n">
        <v>0</v>
      </c>
      <c r="AP20" s="26" t="n">
        <v>573300</v>
      </c>
      <c r="AQ20" s="26" t="n">
        <v>15500000</v>
      </c>
      <c r="AR20" s="17" t="n">
        <v>0</v>
      </c>
      <c r="AT20" s="26">
        <f>AQ20+AR20*6200000</f>
        <v/>
      </c>
      <c r="AU20" s="26">
        <f>IF((AL20+AM20-AP20-AT20)&lt;0,0,(AL20+AM20-AP20-AT20))</f>
        <v/>
      </c>
      <c r="AV20" s="26">
        <f>ROUND(IF(AU20&lt;=10000000,AU20*5%,IF(AU20&lt;=30000000,AU20*10%-500000,IF(AU20&lt;=60000000,AU20*20%-3500000,IF(AU20&lt;=100000000,AU20*30%-9500000,AU20*35%-14500000)))),0)</f>
        <v/>
      </c>
      <c r="AZ20" s="26">
        <f>ROUND(F20*0.5%,0)</f>
        <v/>
      </c>
      <c r="BB20" s="7">
        <f>ROUND(AG20-AP20-AV20-AZ20,0)</f>
        <v/>
      </c>
    </row>
    <row r="21">
      <c r="A21" s="17" t="n">
        <v>14</v>
      </c>
      <c r="C21" s="17" t="inlineStr">
        <is>
          <t>10011065</t>
        </is>
      </c>
      <c r="D21" s="18" t="inlineStr">
        <is>
          <t>Nguyễn Văn Huynh</t>
        </is>
      </c>
      <c r="E21" s="18" t="inlineStr">
        <is>
          <t>Công nhân LĐPT</t>
        </is>
      </c>
      <c r="F21" s="26" t="n">
        <v>6000000</v>
      </c>
      <c r="G21" s="26" t="n">
        <v>10000000</v>
      </c>
      <c r="I21" s="17" t="n">
        <v>1</v>
      </c>
      <c r="J21" s="21">
        <f>Cham_Cong_Hang_Ngay!AK198</f>
        <v/>
      </c>
      <c r="L21" s="17">
        <f>Cham_Cong_Hang_Ngay!AO198</f>
        <v/>
      </c>
      <c r="N21" s="17" t="n">
        <v>0</v>
      </c>
      <c r="P21" s="17" t="n">
        <v>0</v>
      </c>
      <c r="R21" s="17">
        <f>Cham_Cong_Hang_Ngay!AP198</f>
        <v/>
      </c>
      <c r="S21" s="21">
        <f>Cham_Cong_Hang_Ngay!AQ198</f>
        <v/>
      </c>
      <c r="T21" s="26">
        <f>ROUND(F21/26*(J21+N21+P21),0)</f>
        <v/>
      </c>
      <c r="U21" s="26">
        <f>ROUND((G21*I21)/26*(J21+N21*0.5+P21*0.5),0)</f>
        <v/>
      </c>
      <c r="V21" s="26">
        <f>ROUND((F21+G21*I21)/26/8*S21,0)</f>
        <v/>
      </c>
      <c r="W21" s="26">
        <f>ROUND((F21+G21*I21)/26*L21,0)</f>
        <v/>
      </c>
      <c r="X21" s="26">
        <f>ROUND(R21*50000,0)</f>
        <v/>
      </c>
      <c r="Y21" s="26" t="n">
        <v>0</v>
      </c>
      <c r="Z21" s="26" t="n">
        <v>0</v>
      </c>
      <c r="AA21" s="26" t="n">
        <v>0</v>
      </c>
      <c r="AC21" s="26" t="n">
        <v>0</v>
      </c>
      <c r="AD21" s="26" t="n">
        <v>0</v>
      </c>
      <c r="AE21" s="26" t="n">
        <v>0</v>
      </c>
      <c r="AG21" s="27">
        <f>SUM(T21:AF21)</f>
        <v/>
      </c>
      <c r="AH21" s="26">
        <f>IF(X21&lt;=1200000,X21,1200000)</f>
        <v/>
      </c>
      <c r="AL21" s="26">
        <f>AG21-(AH21+Y21+V21)</f>
        <v/>
      </c>
      <c r="AM21" s="26" t="n">
        <v>0</v>
      </c>
      <c r="AP21" s="26" t="n">
        <v>573300</v>
      </c>
      <c r="AQ21" s="26" t="n">
        <v>15500000</v>
      </c>
      <c r="AR21" s="17" t="n">
        <v>0</v>
      </c>
      <c r="AT21" s="26">
        <f>AQ21+AR21*6200000</f>
        <v/>
      </c>
      <c r="AU21" s="26">
        <f>IF((AL21+AM21-AP21-AT21)&lt;0,0,(AL21+AM21-AP21-AT21))</f>
        <v/>
      </c>
      <c r="AV21" s="26">
        <f>ROUND(IF(AU21&lt;=10000000,AU21*5%,IF(AU21&lt;=30000000,AU21*10%-500000,IF(AU21&lt;=60000000,AU21*20%-3500000,IF(AU21&lt;=100000000,AU21*30%-9500000,AU21*35%-14500000)))),0)</f>
        <v/>
      </c>
      <c r="AZ21" s="26">
        <f>ROUND(F21*0.5%,0)</f>
        <v/>
      </c>
      <c r="BB21" s="7">
        <f>ROUND(AG21-AP21-AV21-AZ21,0)</f>
        <v/>
      </c>
    </row>
    <row r="22">
      <c r="A22" s="17" t="n">
        <v>15</v>
      </c>
      <c r="C22" s="17" t="inlineStr">
        <is>
          <t>10011067</t>
        </is>
      </c>
      <c r="D22" s="18" t="inlineStr">
        <is>
          <t>Nguyễn Văn Mạc</t>
        </is>
      </c>
      <c r="E22" s="18" t="inlineStr">
        <is>
          <t>Công nhân LĐPT</t>
        </is>
      </c>
      <c r="F22" s="26" t="n">
        <v>6000000</v>
      </c>
      <c r="G22" s="26" t="n">
        <v>10000000</v>
      </c>
      <c r="I22" s="17" t="n">
        <v>1</v>
      </c>
      <c r="J22" s="21">
        <f>Cham_Cong_Hang_Ngay!AK199</f>
        <v/>
      </c>
      <c r="L22" s="17">
        <f>Cham_Cong_Hang_Ngay!AO199</f>
        <v/>
      </c>
      <c r="N22" s="17" t="n">
        <v>0</v>
      </c>
      <c r="P22" s="17" t="n">
        <v>0</v>
      </c>
      <c r="R22" s="17">
        <f>Cham_Cong_Hang_Ngay!AP199</f>
        <v/>
      </c>
      <c r="S22" s="21">
        <f>Cham_Cong_Hang_Ngay!AQ199</f>
        <v/>
      </c>
      <c r="T22" s="26">
        <f>ROUND(F22/26*(J22+N22+P22),0)</f>
        <v/>
      </c>
      <c r="U22" s="26">
        <f>ROUND((G22*I22)/26*(J22+N22*0.5+P22*0.5),0)</f>
        <v/>
      </c>
      <c r="V22" s="26">
        <f>ROUND((F22+G22*I22)/26/8*S22,0)</f>
        <v/>
      </c>
      <c r="W22" s="26">
        <f>ROUND((F22+G22*I22)/26*L22,0)</f>
        <v/>
      </c>
      <c r="X22" s="26">
        <f>ROUND(R22*50000,0)</f>
        <v/>
      </c>
      <c r="Y22" s="26" t="n">
        <v>0</v>
      </c>
      <c r="Z22" s="26" t="n">
        <v>0</v>
      </c>
      <c r="AA22" s="26" t="n">
        <v>0</v>
      </c>
      <c r="AC22" s="26" t="n">
        <v>0</v>
      </c>
      <c r="AD22" s="26" t="n">
        <v>0</v>
      </c>
      <c r="AE22" s="26" t="n">
        <v>0</v>
      </c>
      <c r="AG22" s="27">
        <f>SUM(T22:AF22)</f>
        <v/>
      </c>
      <c r="AH22" s="26">
        <f>IF(X22&lt;=1200000,X22,1200000)</f>
        <v/>
      </c>
      <c r="AL22" s="26">
        <f>AG22-(AH22+Y22+V22)</f>
        <v/>
      </c>
      <c r="AM22" s="26" t="n">
        <v>0</v>
      </c>
      <c r="AP22" s="26" t="n">
        <v>573300</v>
      </c>
      <c r="AQ22" s="26" t="n">
        <v>15500000</v>
      </c>
      <c r="AR22" s="17" t="n">
        <v>0</v>
      </c>
      <c r="AT22" s="26">
        <f>AQ22+AR22*6200000</f>
        <v/>
      </c>
      <c r="AU22" s="26">
        <f>IF((AL22+AM22-AP22-AT22)&lt;0,0,(AL22+AM22-AP22-AT22))</f>
        <v/>
      </c>
      <c r="AV22" s="26">
        <f>ROUND(IF(AU22&lt;=10000000,AU22*5%,IF(AU22&lt;=30000000,AU22*10%-500000,IF(AU22&lt;=60000000,AU22*20%-3500000,IF(AU22&lt;=100000000,AU22*30%-9500000,AU22*35%-14500000)))),0)</f>
        <v/>
      </c>
      <c r="AZ22" s="26">
        <f>ROUND(F22*0.5%,0)</f>
        <v/>
      </c>
      <c r="BB22" s="7">
        <f>ROUND(AG22-AP22-AV22-AZ22,0)</f>
        <v/>
      </c>
    </row>
    <row r="23">
      <c r="A23" s="17" t="n">
        <v>16</v>
      </c>
      <c r="C23" s="17" t="inlineStr">
        <is>
          <t>10011361</t>
        </is>
      </c>
      <c r="D23" s="18" t="inlineStr">
        <is>
          <t>Phạm Văn Vững</t>
        </is>
      </c>
      <c r="E23" s="18" t="inlineStr">
        <is>
          <t>Công nhân LĐPT</t>
        </is>
      </c>
      <c r="F23" s="26" t="n">
        <v>6000000</v>
      </c>
      <c r="G23" s="26" t="n">
        <v>10000000</v>
      </c>
      <c r="I23" s="17" t="n">
        <v>1</v>
      </c>
      <c r="J23" s="21">
        <f>Cham_Cong_Hang_Ngay!AK200</f>
        <v/>
      </c>
      <c r="L23" s="17">
        <f>Cham_Cong_Hang_Ngay!AO200</f>
        <v/>
      </c>
      <c r="N23" s="17" t="n">
        <v>0</v>
      </c>
      <c r="P23" s="17" t="n">
        <v>0</v>
      </c>
      <c r="R23" s="17">
        <f>Cham_Cong_Hang_Ngay!AP200</f>
        <v/>
      </c>
      <c r="S23" s="21">
        <f>Cham_Cong_Hang_Ngay!AQ200</f>
        <v/>
      </c>
      <c r="T23" s="26">
        <f>ROUND(F23/26*(J23+N23+P23),0)</f>
        <v/>
      </c>
      <c r="U23" s="26">
        <f>ROUND((G23*I23)/26*(J23+N23*0.5+P23*0.5),0)</f>
        <v/>
      </c>
      <c r="V23" s="26">
        <f>ROUND((F23+G23*I23)/26/8*S23,0)</f>
        <v/>
      </c>
      <c r="W23" s="26">
        <f>ROUND((F23+G23*I23)/26*L23,0)</f>
        <v/>
      </c>
      <c r="X23" s="26">
        <f>ROUND(R23*50000,0)</f>
        <v/>
      </c>
      <c r="Y23" s="26" t="n">
        <v>0</v>
      </c>
      <c r="Z23" s="26" t="n">
        <v>0</v>
      </c>
      <c r="AA23" s="26" t="n">
        <v>0</v>
      </c>
      <c r="AC23" s="26" t="n">
        <v>0</v>
      </c>
      <c r="AD23" s="26" t="n">
        <v>0</v>
      </c>
      <c r="AE23" s="26" t="n">
        <v>0</v>
      </c>
      <c r="AG23" s="27">
        <f>SUM(T23:AF23)</f>
        <v/>
      </c>
      <c r="AH23" s="26">
        <f>IF(X23&lt;=1200000,X23,1200000)</f>
        <v/>
      </c>
      <c r="AL23" s="26">
        <f>AG23-(AH23+Y23+V23)</f>
        <v/>
      </c>
      <c r="AM23" s="26" t="n">
        <v>0</v>
      </c>
      <c r="AP23" s="26" t="n">
        <v>573300</v>
      </c>
      <c r="AQ23" s="26" t="n">
        <v>15500000</v>
      </c>
      <c r="AR23" s="17" t="n">
        <v>0</v>
      </c>
      <c r="AT23" s="26">
        <f>AQ23+AR23*6200000</f>
        <v/>
      </c>
      <c r="AU23" s="26">
        <f>IF((AL23+AM23-AP23-AT23)&lt;0,0,(AL23+AM23-AP23-AT23))</f>
        <v/>
      </c>
      <c r="AV23" s="26">
        <f>ROUND(IF(AU23&lt;=10000000,AU23*5%,IF(AU23&lt;=30000000,AU23*10%-500000,IF(AU23&lt;=60000000,AU23*20%-3500000,IF(AU23&lt;=100000000,AU23*30%-9500000,AU23*35%-14500000)))),0)</f>
        <v/>
      </c>
      <c r="AZ23" s="26">
        <f>ROUND(F23*0.5%,0)</f>
        <v/>
      </c>
      <c r="BB23" s="7">
        <f>ROUND(AG23-AP23-AV23-AZ23,0)</f>
        <v/>
      </c>
    </row>
    <row r="24">
      <c r="A24" s="17" t="n">
        <v>17</v>
      </c>
      <c r="C24" s="17" t="inlineStr">
        <is>
          <t>10011639</t>
        </is>
      </c>
      <c r="D24" s="18" t="inlineStr">
        <is>
          <t>Nguyễn Văn Thạo</t>
        </is>
      </c>
      <c r="E24" s="18" t="inlineStr">
        <is>
          <t>Công nhân LĐPT</t>
        </is>
      </c>
      <c r="F24" s="26" t="n">
        <v>6000000</v>
      </c>
      <c r="G24" s="26" t="n">
        <v>10000000</v>
      </c>
      <c r="I24" s="17" t="n">
        <v>1</v>
      </c>
      <c r="J24" s="21">
        <f>Cham_Cong_Hang_Ngay!AK201</f>
        <v/>
      </c>
      <c r="L24" s="17">
        <f>Cham_Cong_Hang_Ngay!AO201</f>
        <v/>
      </c>
      <c r="N24" s="17" t="n">
        <v>0</v>
      </c>
      <c r="P24" s="17" t="n">
        <v>0</v>
      </c>
      <c r="R24" s="17">
        <f>Cham_Cong_Hang_Ngay!AP201</f>
        <v/>
      </c>
      <c r="S24" s="21">
        <f>Cham_Cong_Hang_Ngay!AQ201</f>
        <v/>
      </c>
      <c r="T24" s="26">
        <f>ROUND(F24/26*(J24+N24+P24),0)</f>
        <v/>
      </c>
      <c r="U24" s="26">
        <f>ROUND((G24*I24)/26*(J24+N24*0.5+P24*0.5),0)</f>
        <v/>
      </c>
      <c r="V24" s="26">
        <f>ROUND((F24+G24*I24)/26/8*S24,0)</f>
        <v/>
      </c>
      <c r="W24" s="26">
        <f>ROUND((F24+G24*I24)/26*L24,0)</f>
        <v/>
      </c>
      <c r="X24" s="26">
        <f>ROUND(R24*50000,0)</f>
        <v/>
      </c>
      <c r="Y24" s="26" t="n">
        <v>0</v>
      </c>
      <c r="Z24" s="26" t="n">
        <v>0</v>
      </c>
      <c r="AA24" s="26" t="n">
        <v>0</v>
      </c>
      <c r="AC24" s="26" t="n">
        <v>0</v>
      </c>
      <c r="AD24" s="26" t="n">
        <v>0</v>
      </c>
      <c r="AE24" s="26" t="n">
        <v>0</v>
      </c>
      <c r="AG24" s="27">
        <f>SUM(T24:AF24)</f>
        <v/>
      </c>
      <c r="AH24" s="26">
        <f>IF(X24&lt;=1200000,X24,1200000)</f>
        <v/>
      </c>
      <c r="AL24" s="26">
        <f>AG24-(AH24+Y24+V24)</f>
        <v/>
      </c>
      <c r="AM24" s="26" t="n">
        <v>0</v>
      </c>
      <c r="AP24" s="26" t="n">
        <v>573300</v>
      </c>
      <c r="AQ24" s="26" t="n">
        <v>15500000</v>
      </c>
      <c r="AR24" s="17" t="n">
        <v>0</v>
      </c>
      <c r="AT24" s="26">
        <f>AQ24+AR24*6200000</f>
        <v/>
      </c>
      <c r="AU24" s="26">
        <f>IF((AL24+AM24-AP24-AT24)&lt;0,0,(AL24+AM24-AP24-AT24))</f>
        <v/>
      </c>
      <c r="AV24" s="26">
        <f>ROUND(IF(AU24&lt;=10000000,AU24*5%,IF(AU24&lt;=30000000,AU24*10%-500000,IF(AU24&lt;=60000000,AU24*20%-3500000,IF(AU24&lt;=100000000,AU24*30%-9500000,AU24*35%-14500000)))),0)</f>
        <v/>
      </c>
      <c r="AZ24" s="26">
        <f>ROUND(F24*0.5%,0)</f>
        <v/>
      </c>
      <c r="BB24" s="7">
        <f>ROUND(AG24-AP24-AV24-AZ24,0)</f>
        <v/>
      </c>
    </row>
    <row r="25">
      <c r="A25" s="17" t="n">
        <v>18</v>
      </c>
      <c r="C25" s="17" t="inlineStr">
        <is>
          <t>10011640</t>
        </is>
      </c>
      <c r="D25" s="18" t="inlineStr">
        <is>
          <t>Nguyễn Thị Huyền</t>
        </is>
      </c>
      <c r="E25" s="18" t="inlineStr">
        <is>
          <t>Công nhân LĐPT</t>
        </is>
      </c>
      <c r="F25" s="26" t="n">
        <v>6000000</v>
      </c>
      <c r="G25" s="26" t="n">
        <v>10000000</v>
      </c>
      <c r="I25" s="17" t="n">
        <v>1</v>
      </c>
      <c r="J25" s="21">
        <f>Cham_Cong_Hang_Ngay!AK202</f>
        <v/>
      </c>
      <c r="L25" s="17">
        <f>Cham_Cong_Hang_Ngay!AO202</f>
        <v/>
      </c>
      <c r="N25" s="17" t="n">
        <v>0</v>
      </c>
      <c r="P25" s="17" t="n">
        <v>0</v>
      </c>
      <c r="R25" s="17">
        <f>Cham_Cong_Hang_Ngay!AP202</f>
        <v/>
      </c>
      <c r="S25" s="21">
        <f>Cham_Cong_Hang_Ngay!AQ202</f>
        <v/>
      </c>
      <c r="T25" s="26">
        <f>ROUND(F25/26*(J25+N25+P25),0)</f>
        <v/>
      </c>
      <c r="U25" s="26">
        <f>ROUND((G25*I25)/26*(J25+N25*0.5+P25*0.5),0)</f>
        <v/>
      </c>
      <c r="V25" s="26">
        <f>ROUND((F25+G25*I25)/26/8*S25,0)</f>
        <v/>
      </c>
      <c r="W25" s="26">
        <f>ROUND((F25+G25*I25)/26*L25,0)</f>
        <v/>
      </c>
      <c r="X25" s="26">
        <f>ROUND(R25*50000,0)</f>
        <v/>
      </c>
      <c r="Y25" s="26" t="n">
        <v>0</v>
      </c>
      <c r="Z25" s="26" t="n">
        <v>0</v>
      </c>
      <c r="AA25" s="26" t="n">
        <v>0</v>
      </c>
      <c r="AC25" s="26" t="n">
        <v>0</v>
      </c>
      <c r="AD25" s="26" t="n">
        <v>0</v>
      </c>
      <c r="AE25" s="26" t="n">
        <v>0</v>
      </c>
      <c r="AG25" s="27">
        <f>SUM(T25:AF25)</f>
        <v/>
      </c>
      <c r="AH25" s="26">
        <f>IF(X25&lt;=1200000,X25,1200000)</f>
        <v/>
      </c>
      <c r="AL25" s="26">
        <f>AG25-(AH25+Y25+V25)</f>
        <v/>
      </c>
      <c r="AM25" s="26" t="n">
        <v>0</v>
      </c>
      <c r="AP25" s="26" t="n">
        <v>573300</v>
      </c>
      <c r="AQ25" s="26" t="n">
        <v>15500000</v>
      </c>
      <c r="AR25" s="17" t="n">
        <v>0</v>
      </c>
      <c r="AT25" s="26">
        <f>AQ25+AR25*6200000</f>
        <v/>
      </c>
      <c r="AU25" s="26">
        <f>IF((AL25+AM25-AP25-AT25)&lt;0,0,(AL25+AM25-AP25-AT25))</f>
        <v/>
      </c>
      <c r="AV25" s="26">
        <f>ROUND(IF(AU25&lt;=10000000,AU25*5%,IF(AU25&lt;=30000000,AU25*10%-500000,IF(AU25&lt;=60000000,AU25*20%-3500000,IF(AU25&lt;=100000000,AU25*30%-9500000,AU25*35%-14500000)))),0)</f>
        <v/>
      </c>
      <c r="AZ25" s="26">
        <f>ROUND(F25*0.5%,0)</f>
        <v/>
      </c>
      <c r="BB25" s="7">
        <f>ROUND(AG25-AP25-AV25-AZ25,0)</f>
        <v/>
      </c>
    </row>
    <row r="26">
      <c r="A26" s="17" t="n">
        <v>19</v>
      </c>
      <c r="C26" s="17" t="inlineStr">
        <is>
          <t>10012040</t>
        </is>
      </c>
      <c r="D26" s="18" t="inlineStr">
        <is>
          <t>La Văn Hiên</t>
        </is>
      </c>
      <c r="E26" s="18" t="inlineStr">
        <is>
          <t>Công nhân LĐPT</t>
        </is>
      </c>
      <c r="F26" s="26" t="n">
        <v>6000000</v>
      </c>
      <c r="G26" s="26" t="n">
        <v>10000000</v>
      </c>
      <c r="I26" s="17" t="n">
        <v>1</v>
      </c>
      <c r="J26" s="21">
        <f>Cham_Cong_Hang_Ngay!AK203</f>
        <v/>
      </c>
      <c r="L26" s="17">
        <f>Cham_Cong_Hang_Ngay!AO203</f>
        <v/>
      </c>
      <c r="N26" s="17" t="n">
        <v>0</v>
      </c>
      <c r="P26" s="17" t="n">
        <v>0</v>
      </c>
      <c r="R26" s="17">
        <f>Cham_Cong_Hang_Ngay!AP203</f>
        <v/>
      </c>
      <c r="S26" s="21">
        <f>Cham_Cong_Hang_Ngay!AQ203</f>
        <v/>
      </c>
      <c r="T26" s="26">
        <f>ROUND(F26/26*(J26+N26+P26),0)</f>
        <v/>
      </c>
      <c r="U26" s="26">
        <f>ROUND((G26*I26)/26*(J26+N26*0.5+P26*0.5),0)</f>
        <v/>
      </c>
      <c r="V26" s="26">
        <f>ROUND((F26+G26*I26)/26/8*S26,0)</f>
        <v/>
      </c>
      <c r="W26" s="26">
        <f>ROUND((F26+G26*I26)/26*L26,0)</f>
        <v/>
      </c>
      <c r="X26" s="26">
        <f>ROUND(R26*50000,0)</f>
        <v/>
      </c>
      <c r="Y26" s="26" t="n">
        <v>0</v>
      </c>
      <c r="Z26" s="26" t="n">
        <v>0</v>
      </c>
      <c r="AA26" s="26" t="n">
        <v>0</v>
      </c>
      <c r="AC26" s="26" t="n">
        <v>0</v>
      </c>
      <c r="AD26" s="26" t="n">
        <v>0</v>
      </c>
      <c r="AE26" s="26" t="n">
        <v>0</v>
      </c>
      <c r="AG26" s="27">
        <f>SUM(T26:AF26)</f>
        <v/>
      </c>
      <c r="AH26" s="26">
        <f>IF(X26&lt;=1200000,X26,1200000)</f>
        <v/>
      </c>
      <c r="AL26" s="26">
        <f>AG26-(AH26+Y26+V26)</f>
        <v/>
      </c>
      <c r="AM26" s="26" t="n">
        <v>0</v>
      </c>
      <c r="AP26" s="26" t="n">
        <v>573300</v>
      </c>
      <c r="AQ26" s="26" t="n">
        <v>15500000</v>
      </c>
      <c r="AR26" s="17" t="n">
        <v>0</v>
      </c>
      <c r="AT26" s="26">
        <f>AQ26+AR26*6200000</f>
        <v/>
      </c>
      <c r="AU26" s="26">
        <f>IF((AL26+AM26-AP26-AT26)&lt;0,0,(AL26+AM26-AP26-AT26))</f>
        <v/>
      </c>
      <c r="AV26" s="26">
        <f>ROUND(IF(AU26&lt;=10000000,AU26*5%,IF(AU26&lt;=30000000,AU26*10%-500000,IF(AU26&lt;=60000000,AU26*20%-3500000,IF(AU26&lt;=100000000,AU26*30%-9500000,AU26*35%-14500000)))),0)</f>
        <v/>
      </c>
      <c r="AZ26" s="26">
        <f>ROUND(F26*0.5%,0)</f>
        <v/>
      </c>
      <c r="BB26" s="7">
        <f>ROUND(AG26-AP26-AV26-AZ26,0)</f>
        <v/>
      </c>
    </row>
    <row r="27">
      <c r="A27" s="17" t="n">
        <v>20</v>
      </c>
      <c r="C27" s="17" t="inlineStr">
        <is>
          <t>10012043</t>
        </is>
      </c>
      <c r="D27" s="18" t="inlineStr">
        <is>
          <t>Nguyễn Văn Bình</t>
        </is>
      </c>
      <c r="E27" s="18" t="inlineStr">
        <is>
          <t>Công nhân LĐPT</t>
        </is>
      </c>
      <c r="F27" s="26" t="n">
        <v>6000000</v>
      </c>
      <c r="G27" s="26" t="n">
        <v>10000000</v>
      </c>
      <c r="I27" s="17" t="n">
        <v>1</v>
      </c>
      <c r="J27" s="21">
        <f>Cham_Cong_Hang_Ngay!AK204</f>
        <v/>
      </c>
      <c r="L27" s="17">
        <f>Cham_Cong_Hang_Ngay!AO204</f>
        <v/>
      </c>
      <c r="N27" s="17" t="n">
        <v>0</v>
      </c>
      <c r="P27" s="17" t="n">
        <v>0</v>
      </c>
      <c r="R27" s="17">
        <f>Cham_Cong_Hang_Ngay!AP204</f>
        <v/>
      </c>
      <c r="S27" s="21">
        <f>Cham_Cong_Hang_Ngay!AQ204</f>
        <v/>
      </c>
      <c r="T27" s="26">
        <f>ROUND(F27/26*(J27+N27+P27),0)</f>
        <v/>
      </c>
      <c r="U27" s="26">
        <f>ROUND((G27*I27)/26*(J27+N27*0.5+P27*0.5),0)</f>
        <v/>
      </c>
      <c r="V27" s="26">
        <f>ROUND((F27+G27*I27)/26/8*S27,0)</f>
        <v/>
      </c>
      <c r="W27" s="26">
        <f>ROUND((F27+G27*I27)/26*L27,0)</f>
        <v/>
      </c>
      <c r="X27" s="26">
        <f>ROUND(R27*50000,0)</f>
        <v/>
      </c>
      <c r="Y27" s="26" t="n">
        <v>0</v>
      </c>
      <c r="Z27" s="26" t="n">
        <v>0</v>
      </c>
      <c r="AA27" s="26" t="n">
        <v>0</v>
      </c>
      <c r="AC27" s="26" t="n">
        <v>0</v>
      </c>
      <c r="AD27" s="26" t="n">
        <v>0</v>
      </c>
      <c r="AE27" s="26" t="n">
        <v>0</v>
      </c>
      <c r="AG27" s="27">
        <f>SUM(T27:AF27)</f>
        <v/>
      </c>
      <c r="AH27" s="26">
        <f>IF(X27&lt;=1200000,X27,1200000)</f>
        <v/>
      </c>
      <c r="AL27" s="26">
        <f>AG27-(AH27+Y27+V27)</f>
        <v/>
      </c>
      <c r="AM27" s="26" t="n">
        <v>0</v>
      </c>
      <c r="AP27" s="26" t="n">
        <v>573300</v>
      </c>
      <c r="AQ27" s="26" t="n">
        <v>15500000</v>
      </c>
      <c r="AR27" s="17" t="n">
        <v>0</v>
      </c>
      <c r="AT27" s="26">
        <f>AQ27+AR27*6200000</f>
        <v/>
      </c>
      <c r="AU27" s="26">
        <f>IF((AL27+AM27-AP27-AT27)&lt;0,0,(AL27+AM27-AP27-AT27))</f>
        <v/>
      </c>
      <c r="AV27" s="26">
        <f>ROUND(IF(AU27&lt;=10000000,AU27*5%,IF(AU27&lt;=30000000,AU27*10%-500000,IF(AU27&lt;=60000000,AU27*20%-3500000,IF(AU27&lt;=100000000,AU27*30%-9500000,AU27*35%-14500000)))),0)</f>
        <v/>
      </c>
      <c r="AZ27" s="26">
        <f>ROUND(F27*0.5%,0)</f>
        <v/>
      </c>
      <c r="BB27" s="7">
        <f>ROUND(AG27-AP27-AV27-AZ27,0)</f>
        <v/>
      </c>
    </row>
    <row r="28">
      <c r="A28" s="17" t="n">
        <v>21</v>
      </c>
      <c r="C28" s="17" t="inlineStr">
        <is>
          <t>10012104</t>
        </is>
      </c>
      <c r="D28" s="18" t="inlineStr">
        <is>
          <t>Ngô Thị Thu Hoài</t>
        </is>
      </c>
      <c r="E28" s="18" t="inlineStr">
        <is>
          <t>Công nhân LĐPT</t>
        </is>
      </c>
      <c r="F28" s="26" t="n">
        <v>6000000</v>
      </c>
      <c r="G28" s="26" t="n">
        <v>10000000</v>
      </c>
      <c r="I28" s="17" t="n">
        <v>1</v>
      </c>
      <c r="J28" s="21">
        <f>Cham_Cong_Hang_Ngay!AK205</f>
        <v/>
      </c>
      <c r="L28" s="17">
        <f>Cham_Cong_Hang_Ngay!AO205</f>
        <v/>
      </c>
      <c r="N28" s="17" t="n">
        <v>0</v>
      </c>
      <c r="P28" s="17" t="n">
        <v>0</v>
      </c>
      <c r="R28" s="17">
        <f>Cham_Cong_Hang_Ngay!AP205</f>
        <v/>
      </c>
      <c r="S28" s="21">
        <f>Cham_Cong_Hang_Ngay!AQ205</f>
        <v/>
      </c>
      <c r="T28" s="26">
        <f>ROUND(F28/26*(J28+N28+P28),0)</f>
        <v/>
      </c>
      <c r="U28" s="26">
        <f>ROUND((G28*I28)/26*(J28+N28*0.5+P28*0.5),0)</f>
        <v/>
      </c>
      <c r="V28" s="26">
        <f>ROUND((F28+G28*I28)/26/8*S28,0)</f>
        <v/>
      </c>
      <c r="W28" s="26">
        <f>ROUND((F28+G28*I28)/26*L28,0)</f>
        <v/>
      </c>
      <c r="X28" s="26">
        <f>ROUND(R28*50000,0)</f>
        <v/>
      </c>
      <c r="Y28" s="26" t="n">
        <v>0</v>
      </c>
      <c r="Z28" s="26" t="n">
        <v>0</v>
      </c>
      <c r="AA28" s="26" t="n">
        <v>0</v>
      </c>
      <c r="AC28" s="26" t="n">
        <v>0</v>
      </c>
      <c r="AD28" s="26" t="n">
        <v>0</v>
      </c>
      <c r="AE28" s="26" t="n">
        <v>0</v>
      </c>
      <c r="AG28" s="27">
        <f>SUM(T28:AF28)</f>
        <v/>
      </c>
      <c r="AH28" s="26">
        <f>IF(X28&lt;=1200000,X28,1200000)</f>
        <v/>
      </c>
      <c r="AL28" s="26">
        <f>AG28-(AH28+Y28+V28)</f>
        <v/>
      </c>
      <c r="AM28" s="26" t="n">
        <v>0</v>
      </c>
      <c r="AP28" s="26" t="n">
        <v>573300</v>
      </c>
      <c r="AQ28" s="26" t="n">
        <v>15500000</v>
      </c>
      <c r="AR28" s="17" t="n">
        <v>0</v>
      </c>
      <c r="AT28" s="26">
        <f>AQ28+AR28*6200000</f>
        <v/>
      </c>
      <c r="AU28" s="26">
        <f>IF((AL28+AM28-AP28-AT28)&lt;0,0,(AL28+AM28-AP28-AT28))</f>
        <v/>
      </c>
      <c r="AV28" s="26">
        <f>ROUND(IF(AU28&lt;=10000000,AU28*5%,IF(AU28&lt;=30000000,AU28*10%-500000,IF(AU28&lt;=60000000,AU28*20%-3500000,IF(AU28&lt;=100000000,AU28*30%-9500000,AU28*35%-14500000)))),0)</f>
        <v/>
      </c>
      <c r="AZ28" s="26">
        <f>ROUND(F28*0.5%,0)</f>
        <v/>
      </c>
      <c r="BB28" s="7">
        <f>ROUND(AG28-AP28-AV28-AZ28,0)</f>
        <v/>
      </c>
    </row>
    <row r="29">
      <c r="A29" s="17" t="n">
        <v>22</v>
      </c>
      <c r="C29" s="17" t="inlineStr">
        <is>
          <t>10012105</t>
        </is>
      </c>
      <c r="D29" s="18" t="inlineStr">
        <is>
          <t>La Thị Thúy</t>
        </is>
      </c>
      <c r="E29" s="18" t="inlineStr">
        <is>
          <t>Công nhân LĐPT</t>
        </is>
      </c>
      <c r="F29" s="26" t="n">
        <v>6000000</v>
      </c>
      <c r="G29" s="26" t="n">
        <v>10000000</v>
      </c>
      <c r="I29" s="17" t="n">
        <v>1</v>
      </c>
      <c r="J29" s="21">
        <f>Cham_Cong_Hang_Ngay!AK206</f>
        <v/>
      </c>
      <c r="L29" s="17">
        <f>Cham_Cong_Hang_Ngay!AO206</f>
        <v/>
      </c>
      <c r="N29" s="17" t="n">
        <v>0</v>
      </c>
      <c r="P29" s="17" t="n">
        <v>0</v>
      </c>
      <c r="R29" s="17">
        <f>Cham_Cong_Hang_Ngay!AP206</f>
        <v/>
      </c>
      <c r="S29" s="21">
        <f>Cham_Cong_Hang_Ngay!AQ206</f>
        <v/>
      </c>
      <c r="T29" s="26">
        <f>ROUND(F29/26*(J29+N29+P29),0)</f>
        <v/>
      </c>
      <c r="U29" s="26">
        <f>ROUND((G29*I29)/26*(J29+N29*0.5+P29*0.5),0)</f>
        <v/>
      </c>
      <c r="V29" s="26">
        <f>ROUND((F29+G29*I29)/26/8*S29,0)</f>
        <v/>
      </c>
      <c r="W29" s="26">
        <f>ROUND((F29+G29*I29)/26*L29,0)</f>
        <v/>
      </c>
      <c r="X29" s="26">
        <f>ROUND(R29*50000,0)</f>
        <v/>
      </c>
      <c r="Y29" s="26" t="n">
        <v>0</v>
      </c>
      <c r="Z29" s="26" t="n">
        <v>0</v>
      </c>
      <c r="AA29" s="26" t="n">
        <v>0</v>
      </c>
      <c r="AC29" s="26" t="n">
        <v>0</v>
      </c>
      <c r="AD29" s="26" t="n">
        <v>0</v>
      </c>
      <c r="AE29" s="26" t="n">
        <v>0</v>
      </c>
      <c r="AG29" s="27">
        <f>SUM(T29:AF29)</f>
        <v/>
      </c>
      <c r="AH29" s="26">
        <f>IF(X29&lt;=1200000,X29,1200000)</f>
        <v/>
      </c>
      <c r="AL29" s="26">
        <f>AG29-(AH29+Y29+V29)</f>
        <v/>
      </c>
      <c r="AM29" s="26" t="n">
        <v>0</v>
      </c>
      <c r="AP29" s="26" t="n">
        <v>573300</v>
      </c>
      <c r="AQ29" s="26" t="n">
        <v>15500000</v>
      </c>
      <c r="AR29" s="17" t="n">
        <v>0</v>
      </c>
      <c r="AT29" s="26">
        <f>AQ29+AR29*6200000</f>
        <v/>
      </c>
      <c r="AU29" s="26">
        <f>IF((AL29+AM29-AP29-AT29)&lt;0,0,(AL29+AM29-AP29-AT29))</f>
        <v/>
      </c>
      <c r="AV29" s="26">
        <f>ROUND(IF(AU29&lt;=10000000,AU29*5%,IF(AU29&lt;=30000000,AU29*10%-500000,IF(AU29&lt;=60000000,AU29*20%-3500000,IF(AU29&lt;=100000000,AU29*30%-9500000,AU29*35%-14500000)))),0)</f>
        <v/>
      </c>
      <c r="AZ29" s="26">
        <f>ROUND(F29*0.5%,0)</f>
        <v/>
      </c>
      <c r="BB29" s="7">
        <f>ROUND(AG29-AP29-AV29-AZ29,0)</f>
        <v/>
      </c>
    </row>
    <row r="30">
      <c r="A30" s="17" t="n">
        <v>23</v>
      </c>
      <c r="C30" s="17" t="inlineStr">
        <is>
          <t>10012106</t>
        </is>
      </c>
      <c r="D30" s="18" t="inlineStr">
        <is>
          <t>Phạm Đức Thanh</t>
        </is>
      </c>
      <c r="E30" s="18" t="inlineStr">
        <is>
          <t>Công nhân LĐPT</t>
        </is>
      </c>
      <c r="F30" s="26" t="n">
        <v>6000000</v>
      </c>
      <c r="G30" s="26" t="n">
        <v>10000000</v>
      </c>
      <c r="I30" s="17" t="n">
        <v>1</v>
      </c>
      <c r="J30" s="21">
        <f>Cham_Cong_Hang_Ngay!AK207</f>
        <v/>
      </c>
      <c r="L30" s="17">
        <f>Cham_Cong_Hang_Ngay!AO207</f>
        <v/>
      </c>
      <c r="N30" s="17" t="n">
        <v>0</v>
      </c>
      <c r="P30" s="17" t="n">
        <v>0</v>
      </c>
      <c r="R30" s="17">
        <f>Cham_Cong_Hang_Ngay!AP207</f>
        <v/>
      </c>
      <c r="S30" s="21">
        <f>Cham_Cong_Hang_Ngay!AQ207</f>
        <v/>
      </c>
      <c r="T30" s="26">
        <f>ROUND(F30/26*(J30+N30+P30),0)</f>
        <v/>
      </c>
      <c r="U30" s="26">
        <f>ROUND((G30*I30)/26*(J30+N30*0.5+P30*0.5),0)</f>
        <v/>
      </c>
      <c r="V30" s="26">
        <f>ROUND((F30+G30*I30)/26/8*S30,0)</f>
        <v/>
      </c>
      <c r="W30" s="26">
        <f>ROUND((F30+G30*I30)/26*L30,0)</f>
        <v/>
      </c>
      <c r="X30" s="26">
        <f>ROUND(R30*50000,0)</f>
        <v/>
      </c>
      <c r="Y30" s="26" t="n">
        <v>0</v>
      </c>
      <c r="Z30" s="26" t="n">
        <v>0</v>
      </c>
      <c r="AA30" s="26" t="n">
        <v>0</v>
      </c>
      <c r="AC30" s="26" t="n">
        <v>0</v>
      </c>
      <c r="AD30" s="26" t="n">
        <v>0</v>
      </c>
      <c r="AE30" s="26" t="n">
        <v>0</v>
      </c>
      <c r="AG30" s="27">
        <f>SUM(T30:AF30)</f>
        <v/>
      </c>
      <c r="AH30" s="26">
        <f>IF(X30&lt;=1200000,X30,1200000)</f>
        <v/>
      </c>
      <c r="AL30" s="26">
        <f>AG30-(AH30+Y30+V30)</f>
        <v/>
      </c>
      <c r="AM30" s="26" t="n">
        <v>0</v>
      </c>
      <c r="AP30" s="26" t="n">
        <v>630000</v>
      </c>
      <c r="AQ30" s="26" t="n">
        <v>15500000</v>
      </c>
      <c r="AR30" s="17" t="n">
        <v>0</v>
      </c>
      <c r="AT30" s="26">
        <f>AQ30+AR30*6200000</f>
        <v/>
      </c>
      <c r="AU30" s="26">
        <f>IF((AL30+AM30-AP30-AT30)&lt;0,0,(AL30+AM30-AP30-AT30))</f>
        <v/>
      </c>
      <c r="AV30" s="26">
        <f>ROUND(IF(AU30&lt;=10000000,AU30*5%,IF(AU30&lt;=30000000,AU30*10%-500000,IF(AU30&lt;=60000000,AU30*20%-3500000,IF(AU30&lt;=100000000,AU30*30%-9500000,AU30*35%-14500000)))),0)</f>
        <v/>
      </c>
      <c r="AZ30" s="26">
        <f>ROUND(F30*0.5%,0)</f>
        <v/>
      </c>
      <c r="BB30" s="7">
        <f>ROUND(AG30-AP30-AV30-AZ30,0)</f>
        <v/>
      </c>
    </row>
    <row r="31">
      <c r="A31" s="17" t="n">
        <v>24</v>
      </c>
      <c r="C31" s="17" t="inlineStr">
        <is>
          <t>10012324</t>
        </is>
      </c>
      <c r="D31" s="18" t="inlineStr">
        <is>
          <t>Đặng Văn Tiền</t>
        </is>
      </c>
      <c r="E31" s="18" t="inlineStr">
        <is>
          <t>Công nhân LĐPT</t>
        </is>
      </c>
      <c r="F31" s="26" t="n">
        <v>6000000</v>
      </c>
      <c r="G31" s="26" t="n">
        <v>10000000</v>
      </c>
      <c r="I31" s="17" t="n">
        <v>1</v>
      </c>
      <c r="J31" s="21">
        <f>Cham_Cong_Hang_Ngay!AK208</f>
        <v/>
      </c>
      <c r="L31" s="17">
        <f>Cham_Cong_Hang_Ngay!AO208</f>
        <v/>
      </c>
      <c r="N31" s="17" t="n">
        <v>0</v>
      </c>
      <c r="P31" s="17" t="n">
        <v>0</v>
      </c>
      <c r="R31" s="17">
        <f>Cham_Cong_Hang_Ngay!AP208</f>
        <v/>
      </c>
      <c r="S31" s="21">
        <f>Cham_Cong_Hang_Ngay!AQ208</f>
        <v/>
      </c>
      <c r="T31" s="26">
        <f>ROUND(F31/26*(J31+N31+P31),0)</f>
        <v/>
      </c>
      <c r="U31" s="26">
        <f>ROUND((G31*I31)/26*(J31+N31*0.5+P31*0.5),0)</f>
        <v/>
      </c>
      <c r="V31" s="26">
        <f>ROUND((F31+G31*I31)/26/8*S31,0)</f>
        <v/>
      </c>
      <c r="W31" s="26">
        <f>ROUND((F31+G31*I31)/26*L31,0)</f>
        <v/>
      </c>
      <c r="X31" s="26">
        <f>ROUND(R31*50000,0)</f>
        <v/>
      </c>
      <c r="Y31" s="26" t="n">
        <v>0</v>
      </c>
      <c r="Z31" s="26" t="n">
        <v>0</v>
      </c>
      <c r="AA31" s="26" t="n">
        <v>0</v>
      </c>
      <c r="AC31" s="26" t="n">
        <v>0</v>
      </c>
      <c r="AD31" s="26" t="n">
        <v>0</v>
      </c>
      <c r="AE31" s="26" t="n">
        <v>0</v>
      </c>
      <c r="AG31" s="27">
        <f>SUM(T31:AF31)</f>
        <v/>
      </c>
      <c r="AH31" s="26">
        <f>IF(X31&lt;=1200000,X31,1200000)</f>
        <v/>
      </c>
      <c r="AL31" s="26">
        <f>AG31-(AH31+Y31+V31)</f>
        <v/>
      </c>
      <c r="AM31" s="26" t="n">
        <v>0</v>
      </c>
      <c r="AP31" s="26" t="n">
        <v>573300</v>
      </c>
      <c r="AQ31" s="26" t="n">
        <v>15500000</v>
      </c>
      <c r="AR31" s="17" t="n">
        <v>0</v>
      </c>
      <c r="AT31" s="26">
        <f>AQ31+AR31*6200000</f>
        <v/>
      </c>
      <c r="AU31" s="26">
        <f>IF((AL31+AM31-AP31-AT31)&lt;0,0,(AL31+AM31-AP31-AT31))</f>
        <v/>
      </c>
      <c r="AV31" s="26">
        <f>ROUND(IF(AU31&lt;=10000000,AU31*5%,IF(AU31&lt;=30000000,AU31*10%-500000,IF(AU31&lt;=60000000,AU31*20%-3500000,IF(AU31&lt;=100000000,AU31*30%-9500000,AU31*35%-14500000)))),0)</f>
        <v/>
      </c>
      <c r="AZ31" s="26">
        <f>ROUND(F31*0.5%,0)</f>
        <v/>
      </c>
      <c r="BB31" s="7">
        <f>ROUND(AG31-AP31-AV31-AZ31,0)</f>
        <v/>
      </c>
    </row>
    <row r="32">
      <c r="A32" s="17" t="n">
        <v>25</v>
      </c>
      <c r="C32" s="17" t="inlineStr">
        <is>
          <t>10012439</t>
        </is>
      </c>
      <c r="D32" s="18" t="inlineStr">
        <is>
          <t>Diêm Thị Nguyệt</t>
        </is>
      </c>
      <c r="E32" s="18" t="inlineStr">
        <is>
          <t>Công nhân LĐPT</t>
        </is>
      </c>
      <c r="F32" s="26" t="n">
        <v>6000000</v>
      </c>
      <c r="G32" s="26" t="n">
        <v>10000000</v>
      </c>
      <c r="I32" s="17" t="n">
        <v>1</v>
      </c>
      <c r="J32" s="21">
        <f>Cham_Cong_Hang_Ngay!AK209</f>
        <v/>
      </c>
      <c r="L32" s="17">
        <f>Cham_Cong_Hang_Ngay!AO209</f>
        <v/>
      </c>
      <c r="N32" s="17" t="n">
        <v>0</v>
      </c>
      <c r="P32" s="17" t="n">
        <v>0</v>
      </c>
      <c r="R32" s="17">
        <f>Cham_Cong_Hang_Ngay!AP209</f>
        <v/>
      </c>
      <c r="S32" s="21">
        <f>Cham_Cong_Hang_Ngay!AQ209</f>
        <v/>
      </c>
      <c r="T32" s="26">
        <f>ROUND(F32/26*(J32+N32+P32),0)</f>
        <v/>
      </c>
      <c r="U32" s="26">
        <f>ROUND((G32*I32)/26*(J32+N32*0.5+P32*0.5),0)</f>
        <v/>
      </c>
      <c r="V32" s="26">
        <f>ROUND((F32+G32*I32)/26/8*S32,0)</f>
        <v/>
      </c>
      <c r="W32" s="26">
        <f>ROUND((F32+G32*I32)/26*L32,0)</f>
        <v/>
      </c>
      <c r="X32" s="26">
        <f>ROUND(R32*50000,0)</f>
        <v/>
      </c>
      <c r="Y32" s="26" t="n">
        <v>0</v>
      </c>
      <c r="Z32" s="26" t="n">
        <v>0</v>
      </c>
      <c r="AA32" s="26" t="n">
        <v>0</v>
      </c>
      <c r="AC32" s="26" t="n">
        <v>0</v>
      </c>
      <c r="AD32" s="26" t="n">
        <v>0</v>
      </c>
      <c r="AE32" s="26" t="n">
        <v>0</v>
      </c>
      <c r="AG32" s="27">
        <f>SUM(T32:AF32)</f>
        <v/>
      </c>
      <c r="AH32" s="26">
        <f>IF(X32&lt;=1200000,X32,1200000)</f>
        <v/>
      </c>
      <c r="AL32" s="26">
        <f>AG32-(AH32+Y32+V32)</f>
        <v/>
      </c>
      <c r="AM32" s="26" t="n">
        <v>0</v>
      </c>
      <c r="AP32" s="26" t="n">
        <v>573300</v>
      </c>
      <c r="AQ32" s="26" t="n">
        <v>15500000</v>
      </c>
      <c r="AR32" s="17" t="n">
        <v>0</v>
      </c>
      <c r="AT32" s="26">
        <f>AQ32+AR32*6200000</f>
        <v/>
      </c>
      <c r="AU32" s="26">
        <f>IF((AL32+AM32-AP32-AT32)&lt;0,0,(AL32+AM32-AP32-AT32))</f>
        <v/>
      </c>
      <c r="AV32" s="26">
        <f>ROUND(IF(AU32&lt;=10000000,AU32*5%,IF(AU32&lt;=30000000,AU32*10%-500000,IF(AU32&lt;=60000000,AU32*20%-3500000,IF(AU32&lt;=100000000,AU32*30%-9500000,AU32*35%-14500000)))),0)</f>
        <v/>
      </c>
      <c r="AZ32" s="26">
        <f>ROUND(F32*0.5%,0)</f>
        <v/>
      </c>
      <c r="BB32" s="7">
        <f>ROUND(AG32-AP32-AV32-AZ32,0)</f>
        <v/>
      </c>
    </row>
    <row r="33">
      <c r="A33" s="17" t="n">
        <v>26</v>
      </c>
      <c r="C33" s="17" t="inlineStr">
        <is>
          <t>10012499</t>
        </is>
      </c>
      <c r="D33" s="18" t="inlineStr">
        <is>
          <t>Vương Phong Nhã</t>
        </is>
      </c>
      <c r="E33" s="18" t="inlineStr">
        <is>
          <t>Công nhân LĐPT</t>
        </is>
      </c>
      <c r="F33" s="26" t="n">
        <v>6000000</v>
      </c>
      <c r="G33" s="26" t="n">
        <v>10000000</v>
      </c>
      <c r="I33" s="17" t="n">
        <v>1</v>
      </c>
      <c r="J33" s="21">
        <f>Cham_Cong_Hang_Ngay!AK210</f>
        <v/>
      </c>
      <c r="L33" s="17">
        <f>Cham_Cong_Hang_Ngay!AO210</f>
        <v/>
      </c>
      <c r="N33" s="17" t="n">
        <v>0</v>
      </c>
      <c r="P33" s="17" t="n">
        <v>0</v>
      </c>
      <c r="R33" s="17">
        <f>Cham_Cong_Hang_Ngay!AP210</f>
        <v/>
      </c>
      <c r="S33" s="21">
        <f>Cham_Cong_Hang_Ngay!AQ210</f>
        <v/>
      </c>
      <c r="T33" s="26">
        <f>ROUND(F33/26*(J33+N33+P33),0)</f>
        <v/>
      </c>
      <c r="U33" s="26">
        <f>ROUND((G33*I33)/26*(J33+N33*0.5+P33*0.5),0)</f>
        <v/>
      </c>
      <c r="V33" s="26">
        <f>ROUND((F33+G33*I33)/26/8*S33,0)</f>
        <v/>
      </c>
      <c r="W33" s="26">
        <f>ROUND((F33+G33*I33)/26*L33,0)</f>
        <v/>
      </c>
      <c r="X33" s="26">
        <f>ROUND(R33*50000,0)</f>
        <v/>
      </c>
      <c r="Y33" s="26" t="n">
        <v>0</v>
      </c>
      <c r="Z33" s="26" t="n">
        <v>0</v>
      </c>
      <c r="AA33" s="26" t="n">
        <v>0</v>
      </c>
      <c r="AC33" s="26" t="n">
        <v>0</v>
      </c>
      <c r="AD33" s="26" t="n">
        <v>0</v>
      </c>
      <c r="AE33" s="26" t="n">
        <v>0</v>
      </c>
      <c r="AG33" s="27">
        <f>SUM(T33:AF33)</f>
        <v/>
      </c>
      <c r="AH33" s="26">
        <f>IF(X33&lt;=1200000,X33,1200000)</f>
        <v/>
      </c>
      <c r="AL33" s="26">
        <f>AG33-(AH33+Y33+V33)</f>
        <v/>
      </c>
      <c r="AM33" s="26" t="n">
        <v>0</v>
      </c>
      <c r="AP33" s="26" t="n">
        <v>573300</v>
      </c>
      <c r="AQ33" s="26" t="n">
        <v>15500000</v>
      </c>
      <c r="AR33" s="17" t="n">
        <v>0</v>
      </c>
      <c r="AT33" s="26">
        <f>AQ33+AR33*6200000</f>
        <v/>
      </c>
      <c r="AU33" s="26">
        <f>IF((AL33+AM33-AP33-AT33)&lt;0,0,(AL33+AM33-AP33-AT33))</f>
        <v/>
      </c>
      <c r="AV33" s="26">
        <f>ROUND(IF(AU33&lt;=10000000,AU33*5%,IF(AU33&lt;=30000000,AU33*10%-500000,IF(AU33&lt;=60000000,AU33*20%-3500000,IF(AU33&lt;=100000000,AU33*30%-9500000,AU33*35%-14500000)))),0)</f>
        <v/>
      </c>
      <c r="AZ33" s="26">
        <f>ROUND(F33*0.5%,0)</f>
        <v/>
      </c>
      <c r="BB33" s="7">
        <f>ROUND(AG33-AP33-AV33-AZ33,0)</f>
        <v/>
      </c>
    </row>
    <row r="34">
      <c r="A34" s="17" t="n">
        <v>27</v>
      </c>
      <c r="C34" s="17" t="inlineStr">
        <is>
          <t>10012500</t>
        </is>
      </c>
      <c r="D34" s="18" t="inlineStr">
        <is>
          <t>Nguyễn Thị Ky</t>
        </is>
      </c>
      <c r="E34" s="18" t="inlineStr">
        <is>
          <t>Công nhân LĐPT</t>
        </is>
      </c>
      <c r="F34" s="26" t="n">
        <v>6000000</v>
      </c>
      <c r="G34" s="26" t="n">
        <v>10000000</v>
      </c>
      <c r="I34" s="17" t="n">
        <v>1</v>
      </c>
      <c r="J34" s="21">
        <f>Cham_Cong_Hang_Ngay!AK211</f>
        <v/>
      </c>
      <c r="L34" s="17">
        <f>Cham_Cong_Hang_Ngay!AO211</f>
        <v/>
      </c>
      <c r="N34" s="17" t="n">
        <v>0</v>
      </c>
      <c r="P34" s="17" t="n">
        <v>0</v>
      </c>
      <c r="R34" s="17">
        <f>Cham_Cong_Hang_Ngay!AP211</f>
        <v/>
      </c>
      <c r="S34" s="21">
        <f>Cham_Cong_Hang_Ngay!AQ211</f>
        <v/>
      </c>
      <c r="T34" s="26">
        <f>ROUND(F34/26*(J34+N34+P34),0)</f>
        <v/>
      </c>
      <c r="U34" s="26">
        <f>ROUND((G34*I34)/26*(J34+N34*0.5+P34*0.5),0)</f>
        <v/>
      </c>
      <c r="V34" s="26">
        <f>ROUND((F34+G34*I34)/26/8*S34,0)</f>
        <v/>
      </c>
      <c r="W34" s="26">
        <f>ROUND((F34+G34*I34)/26*L34,0)</f>
        <v/>
      </c>
      <c r="X34" s="26">
        <f>ROUND(R34*50000,0)</f>
        <v/>
      </c>
      <c r="Y34" s="26" t="n">
        <v>0</v>
      </c>
      <c r="Z34" s="26" t="n">
        <v>0</v>
      </c>
      <c r="AA34" s="26" t="n">
        <v>0</v>
      </c>
      <c r="AC34" s="26" t="n">
        <v>0</v>
      </c>
      <c r="AD34" s="26" t="n">
        <v>0</v>
      </c>
      <c r="AE34" s="26" t="n">
        <v>0</v>
      </c>
      <c r="AG34" s="27">
        <f>SUM(T34:AF34)</f>
        <v/>
      </c>
      <c r="AH34" s="26">
        <f>IF(X34&lt;=1200000,X34,1200000)</f>
        <v/>
      </c>
      <c r="AL34" s="26">
        <f>AG34-(AH34+Y34+V34)</f>
        <v/>
      </c>
      <c r="AM34" s="26" t="n">
        <v>0</v>
      </c>
      <c r="AP34" s="26" t="n">
        <v>573300</v>
      </c>
      <c r="AQ34" s="26" t="n">
        <v>15500000</v>
      </c>
      <c r="AR34" s="17" t="n">
        <v>0</v>
      </c>
      <c r="AT34" s="26">
        <f>AQ34+AR34*6200000</f>
        <v/>
      </c>
      <c r="AU34" s="26">
        <f>IF((AL34+AM34-AP34-AT34)&lt;0,0,(AL34+AM34-AP34-AT34))</f>
        <v/>
      </c>
      <c r="AV34" s="26">
        <f>ROUND(IF(AU34&lt;=10000000,AU34*5%,IF(AU34&lt;=30000000,AU34*10%-500000,IF(AU34&lt;=60000000,AU34*20%-3500000,IF(AU34&lt;=100000000,AU34*30%-9500000,AU34*35%-14500000)))),0)</f>
        <v/>
      </c>
      <c r="AZ34" s="26">
        <f>ROUND(F34*0.5%,0)</f>
        <v/>
      </c>
      <c r="BB34" s="7">
        <f>ROUND(AG34-AP34-AV34-AZ34,0)</f>
        <v/>
      </c>
    </row>
    <row r="35">
      <c r="A35" s="17" t="n">
        <v>28</v>
      </c>
      <c r="C35" s="17" t="inlineStr">
        <is>
          <t>10012501</t>
        </is>
      </c>
      <c r="D35" s="18" t="inlineStr">
        <is>
          <t>Diêm Công Lăng</t>
        </is>
      </c>
      <c r="E35" s="18" t="inlineStr">
        <is>
          <t>Công nhân LĐPT</t>
        </is>
      </c>
      <c r="F35" s="26" t="n">
        <v>6000000</v>
      </c>
      <c r="G35" s="26" t="n">
        <v>10000000</v>
      </c>
      <c r="I35" s="17" t="n">
        <v>1</v>
      </c>
      <c r="J35" s="21">
        <f>Cham_Cong_Hang_Ngay!AK212</f>
        <v/>
      </c>
      <c r="L35" s="17">
        <f>Cham_Cong_Hang_Ngay!AO212</f>
        <v/>
      </c>
      <c r="N35" s="17" t="n">
        <v>0</v>
      </c>
      <c r="P35" s="17" t="n">
        <v>0</v>
      </c>
      <c r="R35" s="17">
        <f>Cham_Cong_Hang_Ngay!AP212</f>
        <v/>
      </c>
      <c r="S35" s="21">
        <f>Cham_Cong_Hang_Ngay!AQ212</f>
        <v/>
      </c>
      <c r="T35" s="26">
        <f>ROUND(F35/26*(J35+N35+P35),0)</f>
        <v/>
      </c>
      <c r="U35" s="26">
        <f>ROUND((G35*I35)/26*(J35+N35*0.5+P35*0.5),0)</f>
        <v/>
      </c>
      <c r="V35" s="26">
        <f>ROUND((F35+G35*I35)/26/8*S35,0)</f>
        <v/>
      </c>
      <c r="W35" s="26">
        <f>ROUND((F35+G35*I35)/26*L35,0)</f>
        <v/>
      </c>
      <c r="X35" s="26">
        <f>ROUND(R35*50000,0)</f>
        <v/>
      </c>
      <c r="Y35" s="26" t="n">
        <v>0</v>
      </c>
      <c r="Z35" s="26" t="n">
        <v>0</v>
      </c>
      <c r="AA35" s="26" t="n">
        <v>0</v>
      </c>
      <c r="AC35" s="26" t="n">
        <v>0</v>
      </c>
      <c r="AD35" s="26" t="n">
        <v>0</v>
      </c>
      <c r="AE35" s="26" t="n">
        <v>0</v>
      </c>
      <c r="AG35" s="27">
        <f>SUM(T35:AF35)</f>
        <v/>
      </c>
      <c r="AH35" s="26">
        <f>IF(X35&lt;=1200000,X35,1200000)</f>
        <v/>
      </c>
      <c r="AL35" s="26">
        <f>AG35-(AH35+Y35+V35)</f>
        <v/>
      </c>
      <c r="AM35" s="26" t="n">
        <v>0</v>
      </c>
      <c r="AP35" s="26" t="n">
        <v>573300</v>
      </c>
      <c r="AQ35" s="26" t="n">
        <v>15500000</v>
      </c>
      <c r="AR35" s="17" t="n">
        <v>0</v>
      </c>
      <c r="AT35" s="26">
        <f>AQ35+AR35*6200000</f>
        <v/>
      </c>
      <c r="AU35" s="26">
        <f>IF((AL35+AM35-AP35-AT35)&lt;0,0,(AL35+AM35-AP35-AT35))</f>
        <v/>
      </c>
      <c r="AV35" s="26">
        <f>ROUND(IF(AU35&lt;=10000000,AU35*5%,IF(AU35&lt;=30000000,AU35*10%-500000,IF(AU35&lt;=60000000,AU35*20%-3500000,IF(AU35&lt;=100000000,AU35*30%-9500000,AU35*35%-14500000)))),0)</f>
        <v/>
      </c>
      <c r="AZ35" s="26">
        <f>ROUND(F35*0.5%,0)</f>
        <v/>
      </c>
      <c r="BB35" s="7">
        <f>ROUND(AG35-AP35-AV35-AZ35,0)</f>
        <v/>
      </c>
    </row>
    <row r="36">
      <c r="A36" s="17" t="n">
        <v>29</v>
      </c>
      <c r="C36" s="17" t="inlineStr">
        <is>
          <t>10012784</t>
        </is>
      </c>
      <c r="D36" s="18" t="inlineStr">
        <is>
          <t>Phạm Thị Anh</t>
        </is>
      </c>
      <c r="E36" s="18" t="inlineStr">
        <is>
          <t>Công nhân LĐPT</t>
        </is>
      </c>
      <c r="F36" s="26" t="n">
        <v>6000000</v>
      </c>
      <c r="G36" s="26" t="n">
        <v>10000000</v>
      </c>
      <c r="I36" s="17" t="n">
        <v>1</v>
      </c>
      <c r="J36" s="21">
        <f>Cham_Cong_Hang_Ngay!AK213</f>
        <v/>
      </c>
      <c r="L36" s="17">
        <f>Cham_Cong_Hang_Ngay!AO213</f>
        <v/>
      </c>
      <c r="N36" s="17" t="n">
        <v>0</v>
      </c>
      <c r="P36" s="17" t="n">
        <v>0</v>
      </c>
      <c r="R36" s="17">
        <f>Cham_Cong_Hang_Ngay!AP213</f>
        <v/>
      </c>
      <c r="S36" s="21">
        <f>Cham_Cong_Hang_Ngay!AQ213</f>
        <v/>
      </c>
      <c r="T36" s="26">
        <f>ROUND(F36/26*(J36+N36+P36),0)</f>
        <v/>
      </c>
      <c r="U36" s="26">
        <f>ROUND((G36*I36)/26*(J36+N36*0.5+P36*0.5),0)</f>
        <v/>
      </c>
      <c r="V36" s="26">
        <f>ROUND((F36+G36*I36)/26/8*S36,0)</f>
        <v/>
      </c>
      <c r="W36" s="26">
        <f>ROUND((F36+G36*I36)/26*L36,0)</f>
        <v/>
      </c>
      <c r="X36" s="26">
        <f>ROUND(R36*50000,0)</f>
        <v/>
      </c>
      <c r="Y36" s="26" t="n">
        <v>0</v>
      </c>
      <c r="Z36" s="26" t="n">
        <v>0</v>
      </c>
      <c r="AA36" s="26" t="n">
        <v>0</v>
      </c>
      <c r="AC36" s="26" t="n">
        <v>0</v>
      </c>
      <c r="AD36" s="26" t="n">
        <v>0</v>
      </c>
      <c r="AE36" s="26" t="n">
        <v>0</v>
      </c>
      <c r="AG36" s="27">
        <f>SUM(T36:AF36)</f>
        <v/>
      </c>
      <c r="AH36" s="26">
        <f>IF(X36&lt;=1200000,X36,1200000)</f>
        <v/>
      </c>
      <c r="AL36" s="26">
        <f>AG36-(AH36+Y36+V36)</f>
        <v/>
      </c>
      <c r="AM36" s="26" t="n">
        <v>0</v>
      </c>
      <c r="AP36" s="26" t="n">
        <v>630000</v>
      </c>
      <c r="AQ36" s="26" t="n">
        <v>15500000</v>
      </c>
      <c r="AR36" s="17" t="n">
        <v>0</v>
      </c>
      <c r="AT36" s="26">
        <f>AQ36+AR36*6200000</f>
        <v/>
      </c>
      <c r="AU36" s="26">
        <f>IF((AL36+AM36-AP36-AT36)&lt;0,0,(AL36+AM36-AP36-AT36))</f>
        <v/>
      </c>
      <c r="AV36" s="26">
        <f>ROUND(IF(AU36&lt;=10000000,AU36*5%,IF(AU36&lt;=30000000,AU36*10%-500000,IF(AU36&lt;=60000000,AU36*20%-3500000,IF(AU36&lt;=100000000,AU36*30%-9500000,AU36*35%-14500000)))),0)</f>
        <v/>
      </c>
      <c r="AZ36" s="26">
        <f>ROUND(F36*0.5%,0)</f>
        <v/>
      </c>
      <c r="BB36" s="7">
        <f>ROUND(AG36-AP36-AV36-AZ36,0)</f>
        <v/>
      </c>
    </row>
    <row r="37">
      <c r="A37" s="17" t="n">
        <v>30</v>
      </c>
      <c r="C37" s="17" t="inlineStr">
        <is>
          <t>10012785</t>
        </is>
      </c>
      <c r="D37" s="18" t="inlineStr">
        <is>
          <t>Nguyễn Ngọc Điệp</t>
        </is>
      </c>
      <c r="E37" s="18" t="inlineStr">
        <is>
          <t>Công nhân LĐPT</t>
        </is>
      </c>
      <c r="F37" s="26" t="n">
        <v>6000000</v>
      </c>
      <c r="G37" s="26" t="n">
        <v>10000000</v>
      </c>
      <c r="I37" s="17" t="n">
        <v>1</v>
      </c>
      <c r="J37" s="21">
        <f>Cham_Cong_Hang_Ngay!AK214</f>
        <v/>
      </c>
      <c r="L37" s="17">
        <f>Cham_Cong_Hang_Ngay!AO214</f>
        <v/>
      </c>
      <c r="N37" s="17" t="n">
        <v>0</v>
      </c>
      <c r="P37" s="17" t="n">
        <v>0</v>
      </c>
      <c r="R37" s="17">
        <f>Cham_Cong_Hang_Ngay!AP214</f>
        <v/>
      </c>
      <c r="S37" s="21">
        <f>Cham_Cong_Hang_Ngay!AQ214</f>
        <v/>
      </c>
      <c r="T37" s="26">
        <f>ROUND(F37/26*(J37+N37+P37),0)</f>
        <v/>
      </c>
      <c r="U37" s="26">
        <f>ROUND((G37*I37)/26*(J37+N37*0.5+P37*0.5),0)</f>
        <v/>
      </c>
      <c r="V37" s="26">
        <f>ROUND((F37+G37*I37)/26/8*S37,0)</f>
        <v/>
      </c>
      <c r="W37" s="26">
        <f>ROUND((F37+G37*I37)/26*L37,0)</f>
        <v/>
      </c>
      <c r="X37" s="26">
        <f>ROUND(R37*50000,0)</f>
        <v/>
      </c>
      <c r="Y37" s="26" t="n">
        <v>0</v>
      </c>
      <c r="Z37" s="26" t="n">
        <v>0</v>
      </c>
      <c r="AA37" s="26" t="n">
        <v>0</v>
      </c>
      <c r="AC37" s="26" t="n">
        <v>0</v>
      </c>
      <c r="AD37" s="26" t="n">
        <v>0</v>
      </c>
      <c r="AE37" s="26" t="n">
        <v>0</v>
      </c>
      <c r="AG37" s="27">
        <f>SUM(T37:AF37)</f>
        <v/>
      </c>
      <c r="AH37" s="26">
        <f>IF(X37&lt;=1200000,X37,1200000)</f>
        <v/>
      </c>
      <c r="AL37" s="26">
        <f>AG37-(AH37+Y37+V37)</f>
        <v/>
      </c>
      <c r="AM37" s="26" t="n">
        <v>0</v>
      </c>
      <c r="AP37" s="26" t="n">
        <v>630000</v>
      </c>
      <c r="AQ37" s="26" t="n">
        <v>15500000</v>
      </c>
      <c r="AR37" s="17" t="n">
        <v>0</v>
      </c>
      <c r="AT37" s="26">
        <f>AQ37+AR37*6200000</f>
        <v/>
      </c>
      <c r="AU37" s="26">
        <f>IF((AL37+AM37-AP37-AT37)&lt;0,0,(AL37+AM37-AP37-AT37))</f>
        <v/>
      </c>
      <c r="AV37" s="26">
        <f>ROUND(IF(AU37&lt;=10000000,AU37*5%,IF(AU37&lt;=30000000,AU37*10%-500000,IF(AU37&lt;=60000000,AU37*20%-3500000,IF(AU37&lt;=100000000,AU37*30%-9500000,AU37*35%-14500000)))),0)</f>
        <v/>
      </c>
      <c r="AZ37" s="26">
        <f>ROUND(F37*0.5%,0)</f>
        <v/>
      </c>
      <c r="BB37" s="7">
        <f>ROUND(AG37-AP37-AV37-AZ37,0)</f>
        <v/>
      </c>
    </row>
    <row r="38">
      <c r="A38" s="17" t="n">
        <v>31</v>
      </c>
      <c r="C38" s="17" t="inlineStr">
        <is>
          <t>10012816</t>
        </is>
      </c>
      <c r="D38" s="18" t="inlineStr">
        <is>
          <t>Võ Tấn Phong</t>
        </is>
      </c>
      <c r="E38" s="18" t="inlineStr">
        <is>
          <t>Công nhân LĐPT</t>
        </is>
      </c>
      <c r="F38" s="26" t="n">
        <v>6000000</v>
      </c>
      <c r="G38" s="26" t="n">
        <v>10000000</v>
      </c>
      <c r="I38" s="17" t="n">
        <v>1</v>
      </c>
      <c r="J38" s="21">
        <f>Cham_Cong_Hang_Ngay!AK215</f>
        <v/>
      </c>
      <c r="L38" s="17">
        <f>Cham_Cong_Hang_Ngay!AO215</f>
        <v/>
      </c>
      <c r="N38" s="17" t="n">
        <v>0</v>
      </c>
      <c r="P38" s="17" t="n">
        <v>0</v>
      </c>
      <c r="R38" s="17">
        <f>Cham_Cong_Hang_Ngay!AP215</f>
        <v/>
      </c>
      <c r="S38" s="21">
        <f>Cham_Cong_Hang_Ngay!AQ215</f>
        <v/>
      </c>
      <c r="T38" s="26">
        <f>ROUND(F38/26*(J38+N38+P38),0)</f>
        <v/>
      </c>
      <c r="U38" s="26">
        <f>ROUND((G38*I38)/26*(J38+N38*0.5+P38*0.5),0)</f>
        <v/>
      </c>
      <c r="V38" s="26">
        <f>ROUND((F38+G38*I38)/26/8*S38,0)</f>
        <v/>
      </c>
      <c r="W38" s="26">
        <f>ROUND((F38+G38*I38)/26*L38,0)</f>
        <v/>
      </c>
      <c r="X38" s="26">
        <f>ROUND(R38*50000,0)</f>
        <v/>
      </c>
      <c r="Y38" s="26" t="n">
        <v>0</v>
      </c>
      <c r="Z38" s="26" t="n">
        <v>0</v>
      </c>
      <c r="AA38" s="26" t="n">
        <v>0</v>
      </c>
      <c r="AC38" s="26" t="n">
        <v>0</v>
      </c>
      <c r="AD38" s="26" t="n">
        <v>0</v>
      </c>
      <c r="AE38" s="26" t="n">
        <v>0</v>
      </c>
      <c r="AG38" s="27">
        <f>SUM(T38:AF38)</f>
        <v/>
      </c>
      <c r="AH38" s="26">
        <f>IF(X38&lt;=1200000,X38,1200000)</f>
        <v/>
      </c>
      <c r="AL38" s="26">
        <f>AG38-(AH38+Y38+V38)</f>
        <v/>
      </c>
      <c r="AM38" s="26" t="n">
        <v>0</v>
      </c>
      <c r="AP38" s="26" t="n">
        <v>573300</v>
      </c>
      <c r="AQ38" s="26" t="n">
        <v>15500000</v>
      </c>
      <c r="AR38" s="17" t="n">
        <v>0</v>
      </c>
      <c r="AT38" s="26">
        <f>AQ38+AR38*6200000</f>
        <v/>
      </c>
      <c r="AU38" s="26">
        <f>IF((AL38+AM38-AP38-AT38)&lt;0,0,(AL38+AM38-AP38-AT38))</f>
        <v/>
      </c>
      <c r="AV38" s="26">
        <f>ROUND(IF(AU38&lt;=10000000,AU38*5%,IF(AU38&lt;=30000000,AU38*10%-500000,IF(AU38&lt;=60000000,AU38*20%-3500000,IF(AU38&lt;=100000000,AU38*30%-9500000,AU38*35%-14500000)))),0)</f>
        <v/>
      </c>
      <c r="AZ38" s="26">
        <f>ROUND(F38*0.5%,0)</f>
        <v/>
      </c>
      <c r="BB38" s="7">
        <f>ROUND(AG38-AP38-AV38-AZ38,0)</f>
        <v/>
      </c>
    </row>
    <row r="39">
      <c r="A39" s="28" t="inlineStr">
        <is>
          <t>CỘNG 9- PHÒNG QUẢN LÝ THI CÔNG:</t>
        </is>
      </c>
      <c r="B39" s="5" t="n"/>
      <c r="C39" s="5" t="n"/>
      <c r="D39" s="5" t="n"/>
      <c r="E39" s="5" t="n"/>
      <c r="F39" s="29">
        <f>SUM(F8:F38)</f>
        <v/>
      </c>
      <c r="G39" s="29">
        <f>SUM(G8:G38)</f>
        <v/>
      </c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29">
        <f>SUM(T8:T38)</f>
        <v/>
      </c>
      <c r="U39" s="29">
        <f>SUM(U8:U38)</f>
        <v/>
      </c>
      <c r="V39" s="29">
        <f>SUM(V8:V38)</f>
        <v/>
      </c>
      <c r="W39" s="29">
        <f>SUM(W8:W38)</f>
        <v/>
      </c>
      <c r="X39" s="29">
        <f>SUM(X8:X38)</f>
        <v/>
      </c>
      <c r="Y39" s="29">
        <f>SUM(Y8:Y38)</f>
        <v/>
      </c>
      <c r="Z39" s="29">
        <f>SUM(Z8:Z38)</f>
        <v/>
      </c>
      <c r="AA39" s="29">
        <f>SUM(AA8:AA38)</f>
        <v/>
      </c>
      <c r="AB39" s="5" t="n"/>
      <c r="AC39" s="29">
        <f>SUM(AC8:AC38)</f>
        <v/>
      </c>
      <c r="AD39" s="29">
        <f>SUM(AD8:AD38)</f>
        <v/>
      </c>
      <c r="AE39" s="29">
        <f>SUM(AE8:AE38)</f>
        <v/>
      </c>
      <c r="AF39" s="5" t="n"/>
      <c r="AG39" s="29">
        <f>SUM(AG8:AG38)</f>
        <v/>
      </c>
      <c r="AH39" s="5" t="n"/>
      <c r="AI39" s="5" t="n"/>
      <c r="AJ39" s="5" t="n"/>
      <c r="AK39" s="5" t="n"/>
      <c r="AL39" s="29">
        <f>SUM(AL8:AL38)</f>
        <v/>
      </c>
      <c r="AM39" s="29">
        <f>SUM(AM8:AM38)</f>
        <v/>
      </c>
      <c r="AN39" s="5" t="n"/>
      <c r="AO39" s="5" t="n"/>
      <c r="AP39" s="29">
        <f>SUM(AP8:AP38)</f>
        <v/>
      </c>
      <c r="AQ39" s="5" t="n"/>
      <c r="AR39" s="5" t="n"/>
      <c r="AS39" s="5" t="n"/>
      <c r="AT39" s="5" t="n"/>
      <c r="AU39" s="5" t="n"/>
      <c r="AV39" s="29">
        <f>SUM(AV8:AV38)</f>
        <v/>
      </c>
      <c r="AW39" s="5" t="n"/>
      <c r="AX39" s="5" t="n"/>
      <c r="AY39" s="5" t="n"/>
      <c r="AZ39" s="29">
        <f>SUM(AZ8:AZ38)</f>
        <v/>
      </c>
      <c r="BA39" s="5" t="n"/>
      <c r="BB39" s="29">
        <f>SUM(BB8:BB38)</f>
        <v/>
      </c>
      <c r="BC39" s="5" t="n"/>
    </row>
    <row r="40">
      <c r="A40" s="30" t="inlineStr">
        <is>
          <t>TỔNG CỘNG KHỐI LAO ĐỘNG PHỔ THÔNG (LDPT):</t>
        </is>
      </c>
      <c r="B40" s="9" t="n"/>
      <c r="C40" s="9" t="n"/>
      <c r="D40" s="9" t="n"/>
      <c r="E40" s="9" t="n"/>
      <c r="F40" s="11">
        <f>F39</f>
        <v/>
      </c>
      <c r="G40" s="11">
        <f>G39</f>
        <v/>
      </c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9" t="n"/>
      <c r="S40" s="9" t="n"/>
      <c r="T40" s="11">
        <f>T39</f>
        <v/>
      </c>
      <c r="U40" s="11">
        <f>U39</f>
        <v/>
      </c>
      <c r="V40" s="11">
        <f>V39</f>
        <v/>
      </c>
      <c r="W40" s="11">
        <f>W39</f>
        <v/>
      </c>
      <c r="X40" s="11">
        <f>X39</f>
        <v/>
      </c>
      <c r="Y40" s="11">
        <f>Y39</f>
        <v/>
      </c>
      <c r="Z40" s="11">
        <f>Z39</f>
        <v/>
      </c>
      <c r="AA40" s="11">
        <f>AA39</f>
        <v/>
      </c>
      <c r="AB40" s="9" t="n"/>
      <c r="AC40" s="11">
        <f>AC39</f>
        <v/>
      </c>
      <c r="AD40" s="11">
        <f>AD39</f>
        <v/>
      </c>
      <c r="AE40" s="11">
        <f>AE39</f>
        <v/>
      </c>
      <c r="AF40" s="9" t="n"/>
      <c r="AG40" s="11">
        <f>AG39</f>
        <v/>
      </c>
      <c r="AH40" s="9" t="n"/>
      <c r="AI40" s="9" t="n"/>
      <c r="AJ40" s="9" t="n"/>
      <c r="AK40" s="9" t="n"/>
      <c r="AL40" s="11">
        <f>AL39</f>
        <v/>
      </c>
      <c r="AM40" s="11">
        <f>AM39</f>
        <v/>
      </c>
      <c r="AN40" s="9" t="n"/>
      <c r="AO40" s="9" t="n"/>
      <c r="AP40" s="11">
        <f>AP39</f>
        <v/>
      </c>
      <c r="AQ40" s="9" t="n"/>
      <c r="AR40" s="9" t="n"/>
      <c r="AS40" s="9" t="n"/>
      <c r="AT40" s="9" t="n"/>
      <c r="AU40" s="9" t="n"/>
      <c r="AV40" s="11">
        <f>AV39</f>
        <v/>
      </c>
      <c r="AW40" s="9" t="n"/>
      <c r="AX40" s="9" t="n"/>
      <c r="AY40" s="9" t="n"/>
      <c r="AZ40" s="11">
        <f>AZ39</f>
        <v/>
      </c>
      <c r="BA40" s="9" t="n"/>
      <c r="BB40" s="11">
        <f>BB39</f>
        <v/>
      </c>
      <c r="BC40" s="9" t="n"/>
    </row>
  </sheetData>
  <mergeCells count="3">
    <mergeCell ref="A39:E39"/>
    <mergeCell ref="A7:BC7"/>
    <mergeCell ref="A40:E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2026-10-16T08:48:14Z</dcterms:created>
  <dcterms:modified xsi:type="dcterms:W3CDTF">2026-10-16T08:48:15Z</dcterms:modified>
</cp:coreProperties>
</file>